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25" windowWidth="15120" windowHeight="7890" activeTab="7"/>
  </bookViews>
  <sheets>
    <sheet name="тит.лист" sheetId="18" r:id="rId1"/>
    <sheet name="ф 1" sheetId="22" r:id="rId2"/>
    <sheet name="ф 2" sheetId="19" r:id="rId3"/>
    <sheet name="ф 3" sheetId="15" r:id="rId4"/>
    <sheet name="ф 4" sheetId="17" r:id="rId5"/>
    <sheet name="ф 5" sheetId="14" r:id="rId6"/>
    <sheet name="ф 6" sheetId="20" r:id="rId7"/>
    <sheet name="ф 7" sheetId="23" r:id="rId8"/>
  </sheets>
  <calcPr calcId="145621" refMode="R1C1"/>
</workbook>
</file>

<file path=xl/calcChain.xml><?xml version="1.0" encoding="utf-8"?>
<calcChain xmlns="http://schemas.openxmlformats.org/spreadsheetml/2006/main">
  <c r="P22" i="22" l="1"/>
  <c r="P21" i="22" s="1"/>
  <c r="P19" i="22"/>
  <c r="P17" i="22"/>
  <c r="P16" i="22"/>
  <c r="P13" i="22"/>
  <c r="P11" i="22"/>
  <c r="Q22" i="22"/>
  <c r="Q21" i="22" s="1"/>
  <c r="Q20" i="22"/>
  <c r="Q19" i="22"/>
  <c r="Q18" i="22"/>
  <c r="Q17" i="22"/>
  <c r="Q16" i="22"/>
  <c r="Q13" i="22"/>
  <c r="Q12" i="22"/>
  <c r="Q11" i="22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9" i="14"/>
  <c r="I22" i="14"/>
  <c r="L22" i="14" s="1"/>
  <c r="I20" i="14"/>
  <c r="L20" i="14" s="1"/>
  <c r="I19" i="14"/>
  <c r="I18" i="14"/>
  <c r="L18" i="14" s="1"/>
  <c r="I17" i="14"/>
  <c r="I16" i="14"/>
  <c r="L16" i="14" s="1"/>
  <c r="I15" i="14"/>
  <c r="I14" i="14"/>
  <c r="L14" i="14" s="1"/>
  <c r="I13" i="14"/>
  <c r="L13" i="14" s="1"/>
  <c r="I12" i="14"/>
  <c r="L12" i="14" s="1"/>
  <c r="I10" i="14"/>
  <c r="I9" i="14"/>
  <c r="L9" i="14" s="1"/>
  <c r="O15" i="22"/>
  <c r="O14" i="22" s="1"/>
  <c r="N15" i="22"/>
  <c r="N14" i="22" s="1"/>
  <c r="L19" i="14"/>
  <c r="L21" i="14"/>
  <c r="O10" i="22"/>
  <c r="P10" i="22" s="1"/>
  <c r="O9" i="22"/>
  <c r="N10" i="22"/>
  <c r="M15" i="22"/>
  <c r="M14" i="22" s="1"/>
  <c r="M10" i="22"/>
  <c r="L10" i="14"/>
  <c r="I11" i="14"/>
  <c r="L11" i="14"/>
  <c r="L15" i="14"/>
  <c r="L17" i="14"/>
  <c r="O21" i="22"/>
  <c r="N21" i="22"/>
  <c r="M21" i="22"/>
  <c r="N9" i="22"/>
  <c r="N8" i="22" s="1"/>
  <c r="N7" i="22" s="1"/>
  <c r="E11" i="19" s="1"/>
  <c r="E9" i="19" s="1"/>
  <c r="E8" i="19" s="1"/>
  <c r="M8" i="22" l="1"/>
  <c r="M7" i="22" s="1"/>
  <c r="L6" i="14"/>
  <c r="Q10" i="22"/>
  <c r="Q9" i="22" s="1"/>
  <c r="O8" i="22"/>
  <c r="Q15" i="22"/>
  <c r="Q14" i="22" s="1"/>
  <c r="P15" i="22"/>
  <c r="P14" i="22" s="1"/>
  <c r="P9" i="22"/>
  <c r="M9" i="22"/>
  <c r="G7" i="23"/>
  <c r="P8" i="22" l="1"/>
  <c r="O7" i="22"/>
  <c r="P7" i="22"/>
  <c r="Q8" i="22"/>
  <c r="Q7" i="22" s="1"/>
  <c r="F11" i="19"/>
  <c r="G11" i="19" l="1"/>
  <c r="G9" i="19" s="1"/>
  <c r="F9" i="19"/>
  <c r="F8" i="19" s="1"/>
  <c r="G8" i="19" s="1"/>
  <c r="I7" i="23" s="1"/>
  <c r="J7" i="23" s="1"/>
  <c r="F7" i="23" s="1"/>
</calcChain>
</file>

<file path=xl/sharedStrings.xml><?xml version="1.0" encoding="utf-8"?>
<sst xmlns="http://schemas.openxmlformats.org/spreadsheetml/2006/main" count="570" uniqueCount="282">
  <si>
    <t>хх</t>
  </si>
  <si>
    <t>х</t>
  </si>
  <si>
    <t>Наименование подпрограммы</t>
  </si>
  <si>
    <t>…</t>
  </si>
  <si>
    <t>Ответственный исполнитель мероприятия</t>
  </si>
  <si>
    <t>Наименование муниципальной услуги (работы)</t>
  </si>
  <si>
    <t>Наименование показателя</t>
  </si>
  <si>
    <t xml:space="preserve">Единица измерения </t>
  </si>
  <si>
    <t>Наименование меры                                        государственного регулирования</t>
  </si>
  <si>
    <r>
      <t>2)</t>
    </r>
    <r>
      <rPr>
        <sz val="8.5"/>
        <color indexed="8"/>
        <rFont val="Times New Roman"/>
        <family val="1"/>
        <charset val="204"/>
      </rPr>
      <t xml:space="preserve">        </t>
    </r>
  </si>
  <si>
    <t>тыс. руб.</t>
  </si>
  <si>
    <t xml:space="preserve">План на отчетный период </t>
  </si>
  <si>
    <t xml:space="preserve">Факт по состоянию на конец отчетного периода </t>
  </si>
  <si>
    <t>% исполнения к плану на отчетный год</t>
  </si>
  <si>
    <t>% исполнения к плану на отчетный период</t>
  </si>
  <si>
    <t>Ожидаемый непосредственный результат</t>
  </si>
  <si>
    <t>2</t>
  </si>
  <si>
    <t>1</t>
  </si>
  <si>
    <t>Код аналитической программной классификации</t>
  </si>
  <si>
    <t>Пп</t>
  </si>
  <si>
    <t>ОМ</t>
  </si>
  <si>
    <t>М</t>
  </si>
  <si>
    <t>02</t>
  </si>
  <si>
    <t>МП</t>
  </si>
  <si>
    <t>Наименование подпрограммы, основного мероприятия, мероприятия</t>
  </si>
  <si>
    <t>0 1</t>
  </si>
  <si>
    <t>№ п/п</t>
  </si>
  <si>
    <t>Наименование целевого показателя (индикатора)</t>
  </si>
  <si>
    <t>Единица измерения</t>
  </si>
  <si>
    <t>Значения целевых показателей (индикаторов)</t>
  </si>
  <si>
    <t>Показатель применения меры</t>
  </si>
  <si>
    <t>ГРБС</t>
  </si>
  <si>
    <t>Всего</t>
  </si>
  <si>
    <t>Наименование муниципальной программы, подпрограммы</t>
  </si>
  <si>
    <t>Источник финансирования</t>
  </si>
  <si>
    <t>Оценка расходов, тыс. рублей</t>
  </si>
  <si>
    <t>бюджет города Воткинска</t>
  </si>
  <si>
    <t>в том числе:</t>
  </si>
  <si>
    <t>собственные средства бюджета города Воткинска</t>
  </si>
  <si>
    <t>субсидии избюджета Удмуртской Республики</t>
  </si>
  <si>
    <t>субсидии из бюджета Российской Федерации</t>
  </si>
  <si>
    <t>субсидии из бюджета Удмуртской Республики</t>
  </si>
  <si>
    <t>субвенции из бюджета Удмуртской Республики</t>
  </si>
  <si>
    <t>средства бюджета Удмуртской Республики, планируемые к привлечению</t>
  </si>
  <si>
    <t>иные источники</t>
  </si>
  <si>
    <t>средства из бюджета Удмуртской Республики, планируемые к привлечению</t>
  </si>
  <si>
    <t>средства  из бюджета Российской Федерации, планируемые к привлечению</t>
  </si>
  <si>
    <t>Утверждаю</t>
  </si>
  <si>
    <t>Достигнутый результат</t>
  </si>
  <si>
    <t>Проблемы, возникшие в ходе реализации мероприятия</t>
  </si>
  <si>
    <t>Форма 5. Отчет о достигнутых значениях целевых показателей (индикаторов) муниципальной программы</t>
  </si>
  <si>
    <t>План на отчетный год</t>
  </si>
  <si>
    <t>Срок выполнения плановый</t>
  </si>
  <si>
    <t>Срок выполнения фактический</t>
  </si>
  <si>
    <t>Форма 3. Отчет о выполнении основных мероприятий муниципальной программы</t>
  </si>
  <si>
    <t>Обоснование отклонений значений целевого показателя (индикатора) на конец отчетного периода</t>
  </si>
  <si>
    <t>Оценка расходов согласно муниципальной программе</t>
  </si>
  <si>
    <t>Фактические расходы на отчетную дату</t>
  </si>
  <si>
    <t>Отношение фактических расходов к оценке расходов, %</t>
  </si>
  <si>
    <t>Форма 2. Отчет о расходах на реализацию муниципальной программы за счет всех источников финансирования</t>
  </si>
  <si>
    <t>Название подпрограммы</t>
  </si>
  <si>
    <t>Расходы бюджета муниципального образования на оказание муниципальной услуги (выполнение работы)</t>
  </si>
  <si>
    <t xml:space="preserve">Наименование показателя, характеризующего объем муниципальной услуги (работы) </t>
  </si>
  <si>
    <t>ххх</t>
  </si>
  <si>
    <t>Муниципальная услуга (работа)</t>
  </si>
  <si>
    <t>Относительное отклонение факта от плана*</t>
  </si>
  <si>
    <t>Темп роста к уровню прошлого года**, %</t>
  </si>
  <si>
    <t>15</t>
  </si>
  <si>
    <t>0</t>
  </si>
  <si>
    <t>Управление муниципальным имуществом и земельными ресурсами города Воткинска</t>
  </si>
  <si>
    <t>Эффективное управление и распоряжение земельными ресурсами</t>
  </si>
  <si>
    <t>Реализация мероприятий по проведению кадастровых работ с целью формирования земельных участков, занятых многоквартирными жилыми домами, и постановке их на государственный кадастровый учет</t>
  </si>
  <si>
    <t> Управление муниципального имущества и земельных ресурсов города Воткинска</t>
  </si>
  <si>
    <t>01</t>
  </si>
  <si>
    <t>в течение года</t>
  </si>
  <si>
    <t>03</t>
  </si>
  <si>
    <t>Организация и проведение торгов (конкурсов, аукционов) с целью предоставления земельных участков в аренду, в собственность</t>
  </si>
  <si>
    <t>Вовлечение в хозяйственный оборот неиспользуемых или используемых не по назначению земельных участков</t>
  </si>
  <si>
    <t>Резервирование земель и изъятие земельных участков для муниципальных нужд</t>
  </si>
  <si>
    <t>Реализация мероприятий на проведение кадастровых работ по формированию земельных участков, в том числе работ по подготовке проектов планировки и проектов межевания территорий, подлежащих предоставлению бесплатно в собственность гражданам в соответствии с законодательством</t>
  </si>
  <si>
    <t>Формирование и постановка на государственный кадастровый учет земельных участков расположенных под городскими лесами</t>
  </si>
  <si>
    <t>Государственная регистрация права муниципальной собственности на земельные участки</t>
  </si>
  <si>
    <t>Оказание методической и консультационной помощи органам местного самоуправления, муниципальным предприятиям и учреждениям по вопросам управления земельными ресурсами</t>
  </si>
  <si>
    <t>Обеспечение межведомственного электронного взаимодействия в сфере управления земельными ресурсами, а также переход к предоставлению услуг в сфере управления земельными ресурсами в электронном виде</t>
  </si>
  <si>
    <t>Осуществление муниципального земельного контроля</t>
  </si>
  <si>
    <t>Выполнение функций главного администратора доходов бюджета МО «Город Воткинск» по соответствующим кодам бюджетной классификации</t>
  </si>
  <si>
    <t> Пополнение доходной части бюджета МО «Город Воткинск» от использования и распоряжения земельными ресурсами</t>
  </si>
  <si>
    <t> Вовлечение в хозяйственный оборот неиспользуемых или используемых не по назначению земельных участок, анализ предложений по их возможному использованию, в том числе продажа, передача в аренду</t>
  </si>
  <si>
    <t>Сформированный резерв земельных участков для муниципальных нужд</t>
  </si>
  <si>
    <t xml:space="preserve">Обеспечение реализации социальных гарантий предусмотренных Законом № 68-РЗ от 15.12.2002 года в отношении отдельных групп граждан, имеющим право на бесплатное предоставление земельных участков для индивидуального жилищного   строительства. </t>
  </si>
  <si>
    <t>Создание условий для эффективного управления земельными ресурсами</t>
  </si>
  <si>
    <t>Открытость деятельности органов местного самоуправления, сокращение административных барьеров</t>
  </si>
  <si>
    <t>Доведение до 100% доли земельных участков, в отношении которых необходима регистрация права муниципальной собственности</t>
  </si>
  <si>
    <t>Эффективное управление земельными ресурсами</t>
  </si>
  <si>
    <t>Совершенствование системы управления земельными ресурсами посредством применения современных информационно-коммуникационных технологий</t>
  </si>
  <si>
    <t>Выявление фактов: самовольного занятия земельных участков, использования земельных участков не по назначению, незаконной переуступки права пользования землей, самовольной мены земельными участками. Направление материалов в органы, уполномоченные на рассмотрение данных материалов, с целью привлечения нарушителей к административной и иной ответственности</t>
  </si>
  <si>
    <t xml:space="preserve"> Администрирование доходов от использования земельных участков  в соответствии с действующим законодательством</t>
  </si>
  <si>
    <t>Эффективное управление и распоряжение муниципальным имуществом</t>
  </si>
  <si>
    <t>Приватизация муниципального имущества</t>
  </si>
  <si>
    <t>Перераспределение имущества между публично-правовыми образованиями (Российской Федерацией, Удмуртской Республикой и т.д.), проведение работ по приему-передаче имущества</t>
  </si>
  <si>
    <t>Повышение эффективности и прозрачности передачи муниципального имущества в аренду, а также иное вовлечение в хозяйственный оборот неиспользуемых или используемых не по назначению объектов недвижимости, находящихся в собственности МО «Город Воткинск»</t>
  </si>
  <si>
    <t>Ведение Реестра муниципального имущества</t>
  </si>
  <si>
    <t>Бюджетный учет имущества казны</t>
  </si>
  <si>
    <t>Подготовка технической документации и документации, необходимой для осуществления кадастрового учета объектов муниципальной собственности</t>
  </si>
  <si>
    <t>Государственная регистрация права муниципальной собственности на объекты недвижимого имущества</t>
  </si>
  <si>
    <t>Оказание методической и консультационной помощи органам местного самоуправления, муниципальным предприятиям и учреждениям по вопросам управления имуществом</t>
  </si>
  <si>
    <t>Обеспечение межведомственного электронного взаимодействия в сфере управления муниципальным имуществом и земельными ресурсами, а также переход к предоставлению услуг в сфере управления муниципальным имуществом и земельными ресурсами в электронном виде</t>
  </si>
  <si>
    <t>Содержание объектов, включенных в состав муниципальной казны</t>
  </si>
  <si>
    <t>Управление муниципального имущества и земельных ресурсов города Воткинска</t>
  </si>
  <si>
    <t> Реализация муниципального имущества, не отвечающего функциям органов местного самоуправления, пополнение доходной части бюджета МО "Город Воткинск"</t>
  </si>
  <si>
    <t> Создание оптимальной структуры собственности МО «Город Воткинск» для выполнения полномочий (функций) органов местного самоуправления</t>
  </si>
  <si>
    <t> Сдача имущества в аренду, иное вовлечение муниципального имущества в хозяйственный оборот, получение доходов в бюджет МО «Город Воткинск»</t>
  </si>
  <si>
    <t> Администрирование доходов от использования имущества в соответствии с действующим законодательством</t>
  </si>
  <si>
    <t> Учет имущества МО «Город Воткинск» в соответствии с действующим законодательством</t>
  </si>
  <si>
    <t> Ведение бюджетного учета имущества казны в соответствии с действующим законодательством</t>
  </si>
  <si>
    <t> Обеспечение подготовки технической документации и документации, необходимой для осуществления кадастрового учета объектов муниципальной собственности</t>
  </si>
  <si>
    <t> Обеспечение государственной регистрации права муниципальной собственности на объекты недвижимого имущества</t>
  </si>
  <si>
    <t> Обеспечение раскрытия информации о муниципальном имуществе для всех заинтересованных лиц</t>
  </si>
  <si>
    <t> Эффективное управление муниципальным имуществом</t>
  </si>
  <si>
    <t> Совершенствование системы управления муниципальным имуществом посредством применения современных информационно-коммуникационных технологий</t>
  </si>
  <si>
    <t>Обеспечение содержания объектов, включенныхв состав казны</t>
  </si>
  <si>
    <t>Содержание Управления муниципаьного имущества и земельных ресурсов города Воткинска</t>
  </si>
  <si>
    <t>Осуществление эффективного управления и распоряжения муниципальным имуществом.
Осуществление эффективного управления и распоряжения  земельными ресурсами, находящимися в собственности  муниципального образования "Город Воткинск", а также земельными участками,  государственная собственность на которые не разграничена,  расположенными  на территории города Воткинска.</t>
  </si>
  <si>
    <t>В рамках программы  муниципальные задания на выполнение муниципальных услуг (работ)  не выдаются</t>
  </si>
  <si>
    <t xml:space="preserve">Форма 4. Отчет о выполнении  сводных показателей муниципальных заданий на оказание муниципальных услуг (выполнение работ) </t>
  </si>
  <si>
    <t>Площадь земельных  участков, предоставленных для строительства в расчете на 10 тыс. человек населения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</si>
  <si>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</si>
  <si>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Доля объектов муниципальной собственности, по которым необходима подготовка технической документации и документации, необходимой для осуществления кадастрового учета от общего количества объектов, учтенных в Реестре муниципального имущества</t>
  </si>
  <si>
    <t>Доля объектов муниципальной собственности, подлежащих обязательной регистрации прав от общего количества объектов, учтенных в Реестре муниципального имущества</t>
  </si>
  <si>
    <t>Доля граждан, реализовавших свое право на бесплатное предоставление земельных участков для индивидуального жилищного строительства, в том числе граждан, имеющих трех и более детей от общего количества граждан, поставленных на учет для бесплатного предоставления земельных участков для индивидуального жилищного строительства</t>
  </si>
  <si>
    <t>га</t>
  </si>
  <si>
    <t>%</t>
  </si>
  <si>
    <t>Низкая ликвидность объектов, в следствии чего снижение доходности от продажи</t>
  </si>
  <si>
    <t>Проблем не выявлено</t>
  </si>
  <si>
    <t>Рассмотрение обращений публично-правовых образований о передаче в собственность МО "Город Воткинск" имущества, подготовка пакетов документов по перераспределению имущества между уровнями власти в соответствии с действующим законодательством</t>
  </si>
  <si>
    <t>Ведение учета имущества, включение и исключение муниципального имущества из Реестра, корректировка информации об объектах собственности</t>
  </si>
  <si>
    <t>Услуга предоставляется в соответствии с действующим законодательством</t>
  </si>
  <si>
    <t xml:space="preserve">По мере обращений оказывалась методическая и консультационная помощь </t>
  </si>
  <si>
    <t>Начальник Управления</t>
  </si>
  <si>
    <t>А.П. Горбунов</t>
  </si>
  <si>
    <t>Работа по данному мероприятию не осуществлялась</t>
  </si>
  <si>
    <t>1) бюджет муниципального образования</t>
  </si>
  <si>
    <t>средства бюджета Удмуртской Республики</t>
  </si>
  <si>
    <t>средства бюджета Российской Федерации</t>
  </si>
  <si>
    <t>2) средства бюджетов других уровней бюджетной системы Российской Федерации, планируемые к привлечению</t>
  </si>
  <si>
    <t>3) иные источники</t>
  </si>
  <si>
    <t>Отсутствие ресурсного обеспечения для привлечения квалифицированных специалистов</t>
  </si>
  <si>
    <t>Предоставление муниципальных услуг согласно утвержденному Перечню</t>
  </si>
  <si>
    <t>Выполнение годового планового задания по поступлению денежных средств в доходную часть бюджета МО «Город Воткинск» от сдачи в аренду земельных участков, государственная собственность на которые не разграничена и которые расположены в границах городского округа, а также средства от продажи права на заключение договоров аренды, доходы от продажи земельных участков, собственность на которые не разграничена и которые  расположены в границах городского округа</t>
  </si>
  <si>
    <t>ведется предоставление земельных участков в рамках 68-РЗ.</t>
  </si>
  <si>
    <t>Содержание Управления муниципального имущества и земельных ресурсов города Воткинска</t>
  </si>
  <si>
    <t xml:space="preserve"> </t>
  </si>
  <si>
    <t>Форма 6. Сведения о внесенных за отчетный период изменениях в муниципальную программу</t>
  </si>
  <si>
    <t>№
 п/п</t>
  </si>
  <si>
    <t>Вид правового
 акта</t>
  </si>
  <si>
    <t>Дата
 принятия</t>
  </si>
  <si>
    <t>Номер</t>
  </si>
  <si>
    <t>Суть изменений (краткое изложение)</t>
  </si>
  <si>
    <t xml:space="preserve">Постановление  Администрации </t>
  </si>
  <si>
    <t>табл5, гр.9 берем коэф., если больше1, берем1, если меньше1, округляем до 1 знака после запятой</t>
  </si>
  <si>
    <r>
      <t>Форма 1.</t>
    </r>
    <r>
      <rPr>
        <i/>
        <sz val="12"/>
        <color indexed="8"/>
        <rFont val="Times New Roman"/>
        <family val="1"/>
        <charset val="204"/>
      </rPr>
      <t xml:space="preserve"> Отчет об использовании бюджетных ассигнований бюджета муниципального образования на реализацию муниципальной программы</t>
    </r>
  </si>
  <si>
    <t>Наименование муниципальной программы, подпрограммы, основного мероприятия, мероприятия</t>
  </si>
  <si>
    <t>Ответственный исполнитель, соисполнитель</t>
  </si>
  <si>
    <t>Код бюджетной классификации</t>
  </si>
  <si>
    <t>Расходы бюджета МО, тыс. руб.</t>
  </si>
  <si>
    <t>Кассовые расходы, %</t>
  </si>
  <si>
    <t>Рз</t>
  </si>
  <si>
    <t>Пр</t>
  </si>
  <si>
    <t>ЦС</t>
  </si>
  <si>
    <t>ВР</t>
  </si>
  <si>
    <t>сводная бюджетная роспись, план на 1 января отчетного года</t>
  </si>
  <si>
    <t>Кассовое исполнение на отчетную дату</t>
  </si>
  <si>
    <t>к плану на 1 января отчетного года (гр 15/ гр 13*100)</t>
  </si>
  <si>
    <t>к плану на отчетную дату(гр 15/ гр 14*100)</t>
  </si>
  <si>
    <t>И</t>
  </si>
  <si>
    <r>
      <t xml:space="preserve">Эффективное управление и распоряжение </t>
    </r>
    <r>
      <rPr>
        <b/>
        <u/>
        <sz val="8.5"/>
        <color indexed="8"/>
        <rFont val="Times New Roman"/>
        <family val="1"/>
        <charset val="204"/>
      </rPr>
      <t>земельными ресурсами</t>
    </r>
  </si>
  <si>
    <t>13</t>
  </si>
  <si>
    <t xml:space="preserve"> 1500160190</t>
  </si>
  <si>
    <t>Формирование и постановка на государственный кадастровый учет земельных участков.  (в т.ч. софинансирование ГП "Управление государственным имуществом" на 2013-2020 годы)</t>
  </si>
  <si>
    <r>
      <t xml:space="preserve">Эффективное управление и распоряжение </t>
    </r>
    <r>
      <rPr>
        <b/>
        <u/>
        <sz val="8.5"/>
        <color indexed="8"/>
        <rFont val="Times New Roman"/>
        <family val="1"/>
        <charset val="204"/>
      </rPr>
      <t>муниципальным имуществом</t>
    </r>
  </si>
  <si>
    <t>1500260190</t>
  </si>
  <si>
    <t>1500260290</t>
  </si>
  <si>
    <t>Регулирование отношений в сфере управления государственной и муниципальной собственностью</t>
  </si>
  <si>
    <t>1500360030, 1500360039</t>
  </si>
  <si>
    <t>121 122 242 244 852 853</t>
  </si>
  <si>
    <t>_____________            (Гредягин А.А.)</t>
  </si>
  <si>
    <t>Координатор муниципальной программы заместитель Главы Администрации по архитектуре, строительству, жилищно-коммунальному хозяйству и транспорту</t>
  </si>
  <si>
    <t>расчет степени реализации показателей</t>
  </si>
  <si>
    <t>что конкретно сделано за 2019 год???</t>
  </si>
  <si>
    <t>мероприятие не выполнено??</t>
  </si>
  <si>
    <t>поясните  ??? Что за показатели</t>
  </si>
  <si>
    <t>а что сделано по данному мероприятию???</t>
  </si>
  <si>
    <t>Взаимодействие с Росреестром,    БУ УР ЦКО БТИ"</t>
  </si>
  <si>
    <r>
      <t xml:space="preserve">в программе плановое зачение 89,45  ставим </t>
    </r>
    <r>
      <rPr>
        <sz val="11"/>
        <rFont val="Calibri"/>
        <family val="2"/>
        <charset val="204"/>
      </rPr>
      <t>89,45 - изменений не было</t>
    </r>
  </si>
  <si>
    <t>были коментарии по округлению, они действуют?</t>
  </si>
  <si>
    <t>1500160390</t>
  </si>
  <si>
    <t>Доведение до 90,0% доли МКД, расположенных на земельных участках в отношении которых осуществлен государственный  учет</t>
  </si>
  <si>
    <t>В том числе земельных участков, представленных для жилищного строительства, индивидуального строительства и комплексного освоения в целях жилищного строительства</t>
  </si>
  <si>
    <t>Осуществление муниципального земельного контроля, количество проверок в год.</t>
  </si>
  <si>
    <t>шт</t>
  </si>
  <si>
    <t>Доля площади земельных участков, являющихся объектами налогообложения земельным налогом, в общей площади территории городского округа.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</si>
  <si>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стоимости).</t>
  </si>
  <si>
    <t>Доходы, поступающие в бюджет МО "Город Воткинск" администрируются Управлением муниципального имущества и земельных ресурсов</t>
  </si>
  <si>
    <t>Комплексные кадастровые работы</t>
  </si>
  <si>
    <t>Квартал</t>
  </si>
  <si>
    <t>Земельные участки под городскими лесами поставлены на кадастровый учет в полном объеме</t>
  </si>
  <si>
    <t>Выполнение  комплексных кадастровых работ</t>
  </si>
  <si>
    <t>Необходимость внесения в ЕГРН сведений о земельных участках, зданиях, сооружениях, об объектах незавершенного строительства, расположенных в границах территории выполнения комплексных кадастровых работ.</t>
  </si>
  <si>
    <t>Оценка муниципального имущества</t>
  </si>
  <si>
    <t>1500260490</t>
  </si>
  <si>
    <t>Мероприятия по выявлению правообладателей ранее учтенных объектов недвижимости и мероприятия  по обеспечению внесения в ЕГРН сведений о правообладателях ранее учтенных объектов недвижимости</t>
  </si>
  <si>
    <t>1500206290</t>
  </si>
  <si>
    <t>2022 г</t>
  </si>
  <si>
    <t>Выполнение годового планового задания по поступлению денежных средств в доходную часть бюджета МО «Город Воткинск» от использования муниципального имущества, в процентах к плановому заданию (аренда)</t>
  </si>
  <si>
    <t>Выполнение годового планового задания по поступлению денежных средств в доходную часть бюджета МО «Город Воткинск» от распоряжения муниципальным имуществом, в процентах к плановому заданию (продажа)</t>
  </si>
  <si>
    <t>Проверки не осуществлялись. Наложен мараторий.</t>
  </si>
  <si>
    <t>Зарегистрировано в муниципальную собственность 173 земельных участка</t>
  </si>
  <si>
    <t>Работы проведены в р-не Вогулка и Сельхозхимия. Омсуществляется постановка на кадастровый учет.</t>
  </si>
  <si>
    <t>Достигнутый количественный результат приведенный в форме 5, целевой показатель 15.0.3</t>
  </si>
  <si>
    <t>Достигнутый количественный результат приведенный в форме 5, целевой показатель 15.0.4</t>
  </si>
  <si>
    <t xml:space="preserve">Выявление на территории МО "Город Воткинск" правообладателей ранее учтенных объектов недвижимого имущества  и внесение в Единый государственный реестр недвижимости сведений о правообладателях ранее учтенных объектов недвижимости, в случае если правоустанавливающие документы на ранее учтенные объекты недвижимости или документы, удостоверяющие права на ранее учтенные объекты недвижимости, были оформлены до дня вступления в силу Федерального закона от 21 июля 1997 года N 122-ФЗ "О государственной регистрации прав на недвижимое имущество и сделок с ним", и права на такие объекты недвижимости, подтверждающиеся указанными документами (в рамках реализации Федерального закона от 30.12 2020 N 518-ФЗ).
</t>
  </si>
  <si>
    <t>Выявление правообладателей ранее учтенных объектов недвижимисти</t>
  </si>
  <si>
    <t>Форма 7. Результаты оценки эффективности муниципальной  программы (подпрограммы)</t>
  </si>
  <si>
    <t>Координатор</t>
  </si>
  <si>
    <t>Ответственный исполнитель</t>
  </si>
  <si>
    <t xml:space="preserve">Эффективность реализации муниципальной программы (подпрограммы) </t>
  </si>
  <si>
    <t>Степень достижения плановых значений целевых показателей (индикаторов)</t>
  </si>
  <si>
    <t xml:space="preserve">Степень реализации мероприятий </t>
  </si>
  <si>
    <t>Степень соответствия запланированному уровню расходов</t>
  </si>
  <si>
    <t>Эффективность использования средств бюджета муниципального образования</t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</si>
  <si>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</si>
  <si>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СП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</si>
  <si>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СМ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</si>
  <si>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СР </t>
    </r>
    <r>
      <rPr>
        <vertAlign val="subscript"/>
        <sz val="8"/>
        <color indexed="8"/>
        <rFont val="Times New Roman"/>
        <family val="1"/>
        <charset val="204"/>
      </rPr>
      <t>МП</t>
    </r>
  </si>
  <si>
    <r>
      <t xml:space="preserve">Э </t>
    </r>
    <r>
      <rPr>
        <vertAlign val="subscript"/>
        <sz val="8"/>
        <color indexed="8"/>
        <rFont val="Times New Roman"/>
        <family val="1"/>
        <charset val="204"/>
      </rPr>
      <t>БС</t>
    </r>
  </si>
  <si>
    <t>6=7х10</t>
  </si>
  <si>
    <t>10=8/9</t>
  </si>
  <si>
    <t>Управление муниципальным имуществом и земельными ресурсами</t>
  </si>
  <si>
    <t>Расчет степени реализации мероприятий (графа 8):</t>
  </si>
  <si>
    <t>24 (кол-во мероприятий выполнено)/ 25 (общее кол-во мероприятий) =0,96</t>
  </si>
  <si>
    <t>Расчет степени достижения плановых значений целевых показателей (графа 7):</t>
  </si>
  <si>
    <t>560,25 (плановое значение целевого показателя)/486,35(фактическое значение целевого показателя)=1,152</t>
  </si>
  <si>
    <t>(0,1+0,9+1+1+1+1+1+0,7) /8(кол-во целевых показателей)=6,7/8=0,838</t>
  </si>
  <si>
    <t>Расчет степени соответствия запланированному уровню расходов(графа 9):</t>
  </si>
  <si>
    <t>за 2017 г</t>
  </si>
  <si>
    <t>13950,0 (фактические расходы)/14574,1(плановые расходы)=0,957</t>
  </si>
  <si>
    <t>11908,8 (фактические расходы)/12357,6(плановые расходы)=0,964</t>
  </si>
  <si>
    <t>Заместитель главы Администрации города Воткинска по архитектуре, строительству,жилищно-коммунальному хозяйству</t>
  </si>
  <si>
    <t>за  2023 год</t>
  </si>
  <si>
    <t>Отчет о реализации муниципальной программы "Управление муниципальным имуществом и земельными ресурсами на 2020-2026 годы"</t>
  </si>
  <si>
    <t>"Управление муниципальным имуществом и земельными ресурсами" на 2020-2026 годы</t>
  </si>
  <si>
    <t>244, 247</t>
  </si>
  <si>
    <t>2023 г</t>
  </si>
  <si>
    <t>2023 год</t>
  </si>
  <si>
    <t>сводная бюджетная роспись на отчетную дату (2023)</t>
  </si>
  <si>
    <t>1500105040, 15001S5040</t>
  </si>
  <si>
    <t>1500200310</t>
  </si>
  <si>
    <t>Увеличение уставного капитала МУПам</t>
  </si>
  <si>
    <t>2023г</t>
  </si>
  <si>
    <t>С начала года поступило доходов на сумму 
64 579,69 тыс.руб</t>
  </si>
  <si>
    <t>Заключение договоров предусматривающих переход прав владения и /или пользования в отношении муниципального имущества в соответствии с действующим законодательством. Поступило  от использования имущества     2 991,15 тыс.руб. в доход МО "город Воткинск"</t>
  </si>
  <si>
    <t>С начала года включено в состав имущества казны: движимого и недвижимого имущества на сумму 971 799,16 тыс.руб. ; исключено на сумму 947 850,71 тыс.руб.</t>
  </si>
  <si>
    <t>Расходы, направленные на содержание объектов казны составляют 1 729,8 тыс.руб., 
в т.ч. коммунальные расходы
937,43 тыс.руб. содержание и ремонт 734,2 тыс.руб.;  содержание спец. счетов 58,2 тыс. руб.</t>
  </si>
  <si>
    <t>Проведение мероприятий в рамках ресурсного обеспечения на сумму 28 674,23  тыс.руб.</t>
  </si>
  <si>
    <t>Внесение изменений в паспорт  «Управление муниципальным имуществом и земельными ресурсами» на 2020-2026 годы» цифры «2020-2025»  заменить на цифры «2020-2026», а также заменить их в позициях «Наименование программы» и «Сроки и этапы реализации».
приложение 1, 2, 5, 6  к муниципальной программе «Управление муниципальным имуществом и земельными ресурсами» на 2020-2026 годы изложить в новой редакции</t>
  </si>
  <si>
    <t>Доля поставленных на кадастровый учет домов составляет -91 %.</t>
  </si>
  <si>
    <t>Утвержден Прогнозный План   приватизации муниципального имущества города Воткинска на 2024 и на плановый период 2025-2026 годов (решение Воткинской городской Думы от 27.12.2023 № 345-РП). Объявлено  торгов -9; состоялись -2 торгов, заключено 2 договора  купли-продажи ,в доход поступило -1673,77 тыс.руб., в том числе НДС.</t>
  </si>
  <si>
    <t>Весены сведение в ЕГРН по 413 объектам.</t>
  </si>
  <si>
    <t xml:space="preserve">Продано право на заключение договоров аренды -7 земельных участка, в собственность-22 земельных участка. Средства поступили в  бюджет МО "Город Воткинск". </t>
  </si>
  <si>
    <t>Проведено межевание 44 земельных  участков, из них 27 - для ИЖС. Проведена оценка 36 земельных участков; из них для определения размера платы для ИЖС - 27, для произв.деят-9.</t>
  </si>
  <si>
    <t>Земельные участки не формировались, не ставились на кадастровый  учет. Выдано 23 участков.</t>
  </si>
  <si>
    <t>Даны консультации юридическим и физическим лицам - 2996, из них физическим лицам-2136, юридическим лицам - 860.</t>
  </si>
  <si>
    <t>По услугам организовано межведомственное взаимодействие: сделано запросов в Межрайонную ИФНС № 3 в количестве  912, 
ФГБУ "ФКП Росреестра по УР"  в количестве - 802, в БУ УР "ЦКО БТИ" - 94</t>
  </si>
  <si>
    <t>Управление муниципальным имуществом и земельными ресурсами на 2020-2026 годы</t>
  </si>
  <si>
    <t>Факт на начало отчетного периода (за прошлый год) 2022 г</t>
  </si>
  <si>
    <t>План на конец отчетного (текущего)  года 2023 г.</t>
  </si>
  <si>
    <t>Факт на конец отчетного периода 
2023 г.</t>
  </si>
  <si>
    <t>Ведется прием на учет граждан, имеющих право на бесплатное предоставление участков для ИЖС. Ведется предоставление участков.</t>
  </si>
  <si>
    <t>Проверки не осуществлялись, 
наложен мораторий</t>
  </si>
  <si>
    <t>шт.</t>
  </si>
  <si>
    <t>Внесение изменений в паспорт программы, добавление показателя.</t>
  </si>
  <si>
    <t>Выявление на территории МО "Город Воткинск" правообладателей ранее учтенных объектов недвижимого имущества и внесение в Единый государственный реестр недвижимости сведений о правообладателях ранее учтенных объектов недвижимости, в случае если правоустанавливающие документы на ранее учтенные объекты недвижимости или  документы, удостоверяющие права на ранее учтенные объекты недвижимости, были оформлены до дня вступления в силу Федерального закона от 21 июля 1997 года N122-ФЗ "О государственной регистрации прав на такие объекты недвижимости, подтверждающиеся указанными документами (в рамках реализации Федерального закона от 30.12.2020 N518-ФЗ).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</si>
</sst>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0.0"/>
    <numFmt numFmtId="167" formatCode="0.00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.5"/>
      <name val="Times New Roman"/>
      <family val="1"/>
      <charset val="204"/>
    </font>
    <font>
      <b/>
      <sz val="8.5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8.5"/>
      <name val="Calibri"/>
      <family val="2"/>
      <charset val="204"/>
    </font>
    <font>
      <sz val="8"/>
      <name val="Calibri"/>
      <family val="2"/>
      <charset val="204"/>
    </font>
    <font>
      <sz val="8.5"/>
      <color indexed="8"/>
      <name val="Times New Roman"/>
      <family val="1"/>
      <charset val="204"/>
    </font>
    <font>
      <b/>
      <sz val="8.5"/>
      <color indexed="8"/>
      <name val="Times New Roman"/>
      <family val="1"/>
      <charset val="204"/>
    </font>
    <font>
      <sz val="8.5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b/>
      <sz val="10"/>
      <name val="Calibri"/>
      <family val="2"/>
      <charset val="204"/>
    </font>
    <font>
      <sz val="7"/>
      <name val="Times New Roman"/>
      <family val="1"/>
      <charset val="204"/>
    </font>
    <font>
      <sz val="8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8.5"/>
      <color indexed="8"/>
      <name val="Times New Roman"/>
      <family val="1"/>
      <charset val="204"/>
    </font>
    <font>
      <sz val="9"/>
      <name val="Calibri"/>
      <family val="2"/>
      <charset val="204"/>
    </font>
    <font>
      <sz val="12"/>
      <name val="Calibri"/>
      <family val="2"/>
      <charset val="204"/>
    </font>
    <font>
      <sz val="8"/>
      <color indexed="8"/>
      <name val="Times New Roman"/>
      <family val="1"/>
      <charset val="204"/>
    </font>
    <font>
      <vertAlign val="subscript"/>
      <sz val="8"/>
      <color indexed="8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.5"/>
      <color theme="1"/>
      <name val="Times New Roman"/>
      <family val="1"/>
      <charset val="204"/>
    </font>
    <font>
      <b/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8"/>
      <color theme="0"/>
      <name val="Calibri"/>
      <family val="2"/>
      <charset val="204"/>
    </font>
    <font>
      <sz val="11"/>
      <color theme="0"/>
      <name val="Calibri"/>
      <family val="2"/>
      <charset val="204"/>
    </font>
    <font>
      <sz val="11"/>
      <color rgb="FFFF0000"/>
      <name val="Calibri"/>
      <family val="2"/>
      <charset val="204"/>
    </font>
    <font>
      <sz val="10"/>
      <color rgb="FFFF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Cambria Math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8" fillId="0" borderId="0" applyNumberFormat="0" applyFill="0" applyBorder="0" applyAlignment="0" applyProtection="0"/>
    <xf numFmtId="9" fontId="57" fillId="0" borderId="0" applyFont="0" applyFill="0" applyBorder="0" applyAlignment="0" applyProtection="0"/>
  </cellStyleXfs>
  <cellXfs count="324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/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/>
    </xf>
    <xf numFmtId="164" fontId="5" fillId="2" borderId="1" xfId="0" applyNumberFormat="1" applyFont="1" applyFill="1" applyBorder="1" applyAlignment="1">
      <alignment horizontal="right" vertical="center"/>
    </xf>
    <xf numFmtId="166" fontId="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vertical="center" wrapText="1"/>
    </xf>
    <xf numFmtId="166" fontId="11" fillId="0" borderId="1" xfId="0" applyNumberFormat="1" applyFont="1" applyBorder="1"/>
    <xf numFmtId="166" fontId="10" fillId="0" borderId="1" xfId="0" applyNumberFormat="1" applyFont="1" applyBorder="1"/>
    <xf numFmtId="164" fontId="5" fillId="2" borderId="1" xfId="0" applyNumberFormat="1" applyFont="1" applyFill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6" fillId="0" borderId="0" xfId="0" applyFont="1" applyFill="1" applyAlignment="1">
      <alignment horizontal="center" wrapText="1"/>
    </xf>
    <xf numFmtId="0" fontId="12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0" xfId="0" applyFont="1" applyFill="1"/>
    <xf numFmtId="0" fontId="17" fillId="0" borderId="0" xfId="0" applyFont="1" applyFill="1" applyAlignment="1">
      <alignment horizont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justify" vertical="center" wrapText="1"/>
    </xf>
    <xf numFmtId="0" fontId="13" fillId="0" borderId="0" xfId="0" applyFont="1" applyFill="1" applyAlignment="1"/>
    <xf numFmtId="0" fontId="9" fillId="0" borderId="0" xfId="0" applyFont="1" applyFill="1"/>
    <xf numFmtId="0" fontId="17" fillId="0" borderId="0" xfId="0" applyFont="1" applyFill="1" applyAlignment="1">
      <alignment horizontal="justify" vertical="center"/>
    </xf>
    <xf numFmtId="0" fontId="5" fillId="0" borderId="2" xfId="0" applyFont="1" applyFill="1" applyBorder="1" applyAlignment="1">
      <alignment horizontal="center" vertical="center" wrapText="1"/>
    </xf>
    <xf numFmtId="0" fontId="19" fillId="0" borderId="0" xfId="0" applyFont="1"/>
    <xf numFmtId="0" fontId="9" fillId="0" borderId="0" xfId="0" applyFont="1"/>
    <xf numFmtId="0" fontId="0" fillId="0" borderId="1" xfId="0" applyBorder="1"/>
    <xf numFmtId="0" fontId="13" fillId="0" borderId="0" xfId="0" applyFont="1" applyAlignment="1">
      <alignment horizontal="justify" vertical="center"/>
    </xf>
    <xf numFmtId="2" fontId="19" fillId="0" borderId="0" xfId="0" applyNumberFormat="1" applyFont="1"/>
    <xf numFmtId="2" fontId="9" fillId="0" borderId="0" xfId="0" applyNumberFormat="1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/>
    </xf>
    <xf numFmtId="0" fontId="20" fillId="0" borderId="0" xfId="0" applyFont="1"/>
    <xf numFmtId="49" fontId="2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/>
    </xf>
    <xf numFmtId="0" fontId="20" fillId="0" borderId="0" xfId="0" applyFont="1" applyFill="1"/>
    <xf numFmtId="49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Border="1" applyAlignment="1">
      <alignment horizontal="justify" vertical="center"/>
    </xf>
    <xf numFmtId="0" fontId="18" fillId="0" borderId="0" xfId="0" applyFont="1"/>
    <xf numFmtId="0" fontId="22" fillId="0" borderId="0" xfId="0" applyFont="1"/>
    <xf numFmtId="0" fontId="0" fillId="0" borderId="0" xfId="0" applyFill="1"/>
    <xf numFmtId="164" fontId="5" fillId="0" borderId="1" xfId="0" applyNumberFormat="1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vertical="top"/>
    </xf>
    <xf numFmtId="0" fontId="10" fillId="0" borderId="1" xfId="0" applyFont="1" applyBorder="1" applyAlignment="1">
      <alignment horizontal="justify"/>
    </xf>
    <xf numFmtId="49" fontId="5" fillId="0" borderId="1" xfId="0" applyNumberFormat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vertical="top"/>
    </xf>
    <xf numFmtId="0" fontId="0" fillId="0" borderId="1" xfId="0" applyBorder="1"/>
    <xf numFmtId="164" fontId="5" fillId="0" borderId="1" xfId="0" applyNumberFormat="1" applyFont="1" applyFill="1" applyBorder="1" applyAlignment="1">
      <alignment vertical="top"/>
    </xf>
    <xf numFmtId="2" fontId="24" fillId="0" borderId="0" xfId="0" applyNumberFormat="1" applyFont="1"/>
    <xf numFmtId="0" fontId="24" fillId="0" borderId="0" xfId="0" applyFont="1"/>
    <xf numFmtId="0" fontId="40" fillId="0" borderId="1" xfId="0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top" wrapText="1"/>
    </xf>
    <xf numFmtId="0" fontId="42" fillId="0" borderId="1" xfId="0" applyFont="1" applyBorder="1" applyAlignment="1">
      <alignment vertical="center" wrapText="1"/>
    </xf>
    <xf numFmtId="0" fontId="42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vertical="top" wrapText="1"/>
    </xf>
    <xf numFmtId="0" fontId="40" fillId="0" borderId="1" xfId="0" applyFont="1" applyFill="1" applyBorder="1" applyAlignment="1">
      <alignment horizontal="center" vertical="center" wrapText="1"/>
    </xf>
    <xf numFmtId="49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horizontal="justify" vertical="center"/>
    </xf>
    <xf numFmtId="0" fontId="42" fillId="0" borderId="1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26" fillId="0" borderId="1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justify" vertical="center"/>
    </xf>
    <xf numFmtId="0" fontId="26" fillId="4" borderId="1" xfId="0" applyFont="1" applyFill="1" applyBorder="1" applyAlignment="1">
      <alignment vertical="top" wrapText="1"/>
    </xf>
    <xf numFmtId="0" fontId="40" fillId="4" borderId="1" xfId="0" applyFont="1" applyFill="1" applyBorder="1" applyAlignment="1">
      <alignment vertical="center" wrapText="1"/>
    </xf>
    <xf numFmtId="0" fontId="40" fillId="4" borderId="1" xfId="0" applyFont="1" applyFill="1" applyBorder="1" applyAlignment="1">
      <alignment vertical="top" wrapText="1"/>
    </xf>
    <xf numFmtId="0" fontId="26" fillId="4" borderId="1" xfId="0" applyFont="1" applyFill="1" applyBorder="1" applyAlignment="1">
      <alignment horizontal="center" vertical="center" wrapText="1"/>
    </xf>
    <xf numFmtId="0" fontId="42" fillId="4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4" fontId="26" fillId="0" borderId="1" xfId="0" applyNumberFormat="1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26" fillId="4" borderId="1" xfId="0" applyFont="1" applyFill="1" applyBorder="1" applyAlignment="1">
      <alignment horizontal="left" vertical="top" wrapText="1"/>
    </xf>
    <xf numFmtId="0" fontId="0" fillId="0" borderId="0" xfId="0" applyFill="1" applyBorder="1"/>
    <xf numFmtId="0" fontId="43" fillId="0" borderId="1" xfId="0" applyFont="1" applyFill="1" applyBorder="1" applyAlignment="1">
      <alignment horizontal="center" vertical="center" wrapText="1"/>
    </xf>
    <xf numFmtId="1" fontId="43" fillId="0" borderId="1" xfId="0" applyNumberFormat="1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43" fillId="0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24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5" fontId="0" fillId="0" borderId="0" xfId="0" applyNumberFormat="1" applyFill="1"/>
    <xf numFmtId="0" fontId="45" fillId="0" borderId="0" xfId="0" applyFont="1" applyFill="1"/>
    <xf numFmtId="0" fontId="46" fillId="0" borderId="0" xfId="0" applyFont="1" applyFill="1"/>
    <xf numFmtId="165" fontId="46" fillId="0" borderId="0" xfId="0" applyNumberFormat="1" applyFont="1" applyFill="1" applyBorder="1"/>
    <xf numFmtId="0" fontId="37" fillId="0" borderId="0" xfId="0" applyFont="1"/>
    <xf numFmtId="0" fontId="47" fillId="0" borderId="0" xfId="0" applyFont="1"/>
    <xf numFmtId="0" fontId="48" fillId="0" borderId="0" xfId="0" applyFont="1"/>
    <xf numFmtId="0" fontId="37" fillId="0" borderId="0" xfId="0" applyFont="1" applyFill="1" applyBorder="1" applyAlignment="1"/>
    <xf numFmtId="0" fontId="37" fillId="0" borderId="0" xfId="0" applyFont="1" applyAlignment="1">
      <alignment horizontal="left"/>
    </xf>
    <xf numFmtId="2" fontId="49" fillId="0" borderId="0" xfId="0" applyNumberFormat="1" applyFont="1"/>
    <xf numFmtId="0" fontId="50" fillId="0" borderId="0" xfId="0" applyFont="1" applyFill="1"/>
    <xf numFmtId="0" fontId="51" fillId="0" borderId="0" xfId="0" applyFont="1" applyFill="1"/>
    <xf numFmtId="0" fontId="39" fillId="0" borderId="0" xfId="0" applyFont="1"/>
    <xf numFmtId="0" fontId="44" fillId="0" borderId="1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0" fontId="52" fillId="0" borderId="0" xfId="0" applyFont="1"/>
    <xf numFmtId="0" fontId="52" fillId="0" borderId="0" xfId="0" applyFont="1" applyAlignment="1">
      <alignment horizontal="left"/>
    </xf>
    <xf numFmtId="0" fontId="45" fillId="0" borderId="0" xfId="0" applyFont="1"/>
    <xf numFmtId="0" fontId="45" fillId="0" borderId="0" xfId="0" applyFont="1" applyAlignment="1">
      <alignment horizontal="left"/>
    </xf>
    <xf numFmtId="0" fontId="45" fillId="0" borderId="1" xfId="0" applyFont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5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 wrapText="1"/>
    </xf>
    <xf numFmtId="14" fontId="45" fillId="0" borderId="1" xfId="0" applyNumberFormat="1" applyFont="1" applyBorder="1" applyAlignment="1">
      <alignment horizontal="left" vertical="center"/>
    </xf>
    <xf numFmtId="0" fontId="3" fillId="4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center" wrapText="1"/>
    </xf>
    <xf numFmtId="0" fontId="42" fillId="0" borderId="0" xfId="0" applyFont="1" applyBorder="1" applyAlignment="1">
      <alignment horizontal="center" vertical="top" wrapText="1"/>
    </xf>
    <xf numFmtId="0" fontId="26" fillId="4" borderId="3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3" fillId="0" borderId="1" xfId="0" applyFont="1" applyFill="1" applyBorder="1" applyAlignment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42" fillId="0" borderId="1" xfId="0" applyFont="1" applyBorder="1" applyAlignment="1">
      <alignment horizontal="justify" vertical="top" wrapText="1"/>
    </xf>
    <xf numFmtId="0" fontId="42" fillId="0" borderId="1" xfId="0" applyFont="1" applyBorder="1" applyAlignment="1">
      <alignment horizontal="center" vertical="top" wrapText="1"/>
    </xf>
    <xf numFmtId="0" fontId="42" fillId="0" borderId="1" xfId="0" applyFont="1" applyBorder="1" applyAlignment="1">
      <alignment vertical="top" wrapText="1"/>
    </xf>
    <xf numFmtId="0" fontId="26" fillId="4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19" fillId="0" borderId="1" xfId="0" applyFont="1" applyBorder="1"/>
    <xf numFmtId="0" fontId="33" fillId="0" borderId="1" xfId="0" applyFont="1" applyBorder="1"/>
    <xf numFmtId="0" fontId="33" fillId="0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0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3" fillId="0" borderId="1" xfId="0" applyFont="1" applyBorder="1"/>
    <xf numFmtId="0" fontId="13" fillId="0" borderId="4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26" fillId="0" borderId="1" xfId="0" applyFont="1" applyBorder="1" applyAlignment="1">
      <alignment vertical="top" wrapText="1"/>
    </xf>
    <xf numFmtId="0" fontId="1" fillId="4" borderId="1" xfId="0" applyFont="1" applyFill="1" applyBorder="1" applyAlignment="1">
      <alignment horizontal="left" vertical="center" wrapText="1"/>
    </xf>
    <xf numFmtId="0" fontId="34" fillId="4" borderId="0" xfId="0" applyFont="1" applyFill="1"/>
    <xf numFmtId="0" fontId="28" fillId="0" borderId="0" xfId="0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2" fontId="28" fillId="0" borderId="1" xfId="0" applyNumberFormat="1" applyFont="1" applyBorder="1" applyAlignment="1">
      <alignment horizontal="center" vertical="center"/>
    </xf>
    <xf numFmtId="0" fontId="28" fillId="0" borderId="0" xfId="0" applyFont="1" applyAlignment="1">
      <alignment horizontal="left" vertical="center"/>
    </xf>
    <xf numFmtId="0" fontId="53" fillId="0" borderId="0" xfId="0" applyFont="1" applyAlignment="1">
      <alignment horizontal="center" vertical="center"/>
    </xf>
    <xf numFmtId="0" fontId="38" fillId="0" borderId="0" xfId="1" applyAlignment="1">
      <alignment horizontal="center" vertical="center"/>
    </xf>
    <xf numFmtId="0" fontId="54" fillId="0" borderId="0" xfId="0" applyFont="1" applyAlignment="1">
      <alignment horizontal="center" vertical="center"/>
    </xf>
    <xf numFmtId="167" fontId="3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67" fontId="1" fillId="0" borderId="0" xfId="0" applyNumberFormat="1" applyFont="1" applyFill="1" applyAlignment="1"/>
    <xf numFmtId="167" fontId="4" fillId="0" borderId="0" xfId="0" applyNumberFormat="1" applyFont="1" applyFill="1" applyAlignment="1">
      <alignment horizontal="center"/>
    </xf>
    <xf numFmtId="167" fontId="42" fillId="4" borderId="1" xfId="0" applyNumberFormat="1" applyFont="1" applyFill="1" applyBorder="1" applyAlignment="1">
      <alignment horizontal="center" vertical="center" wrapText="1"/>
    </xf>
    <xf numFmtId="167" fontId="42" fillId="4" borderId="3" xfId="0" applyNumberFormat="1" applyFont="1" applyFill="1" applyBorder="1" applyAlignment="1">
      <alignment horizontal="center" vertical="center" wrapText="1"/>
    </xf>
    <xf numFmtId="167" fontId="19" fillId="0" borderId="0" xfId="0" applyNumberFormat="1" applyFont="1" applyFill="1"/>
    <xf numFmtId="0" fontId="42" fillId="0" borderId="1" xfId="0" applyFont="1" applyFill="1" applyBorder="1" applyAlignment="1">
      <alignment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167" fontId="1" fillId="5" borderId="0" xfId="0" applyNumberFormat="1" applyFont="1" applyFill="1" applyAlignment="1"/>
    <xf numFmtId="167" fontId="2" fillId="5" borderId="0" xfId="0" applyNumberFormat="1" applyFont="1" applyFill="1" applyAlignment="1">
      <alignment horizontal="center"/>
    </xf>
    <xf numFmtId="167" fontId="1" fillId="5" borderId="0" xfId="0" applyNumberFormat="1" applyFont="1" applyFill="1" applyBorder="1" applyAlignment="1">
      <alignment horizontal="center" vertical="center" wrapText="1"/>
    </xf>
    <xf numFmtId="167" fontId="2" fillId="5" borderId="0" xfId="0" applyNumberFormat="1" applyFont="1" applyFill="1" applyBorder="1" applyAlignment="1">
      <alignment horizontal="center"/>
    </xf>
    <xf numFmtId="167" fontId="18" fillId="5" borderId="0" xfId="0" applyNumberFormat="1" applyFont="1" applyFill="1"/>
    <xf numFmtId="167" fontId="28" fillId="4" borderId="1" xfId="0" applyNumberFormat="1" applyFont="1" applyFill="1" applyBorder="1" applyAlignment="1">
      <alignment horizontal="center" vertical="center"/>
    </xf>
    <xf numFmtId="0" fontId="42" fillId="0" borderId="8" xfId="0" applyFont="1" applyBorder="1" applyAlignment="1">
      <alignment vertical="top" wrapText="1"/>
    </xf>
    <xf numFmtId="0" fontId="24" fillId="0" borderId="9" xfId="0" applyFont="1" applyBorder="1"/>
    <xf numFmtId="0" fontId="3" fillId="0" borderId="1" xfId="0" applyFont="1" applyBorder="1" applyAlignment="1">
      <alignment horizontal="left" wrapText="1"/>
    </xf>
    <xf numFmtId="0" fontId="5" fillId="0" borderId="1" xfId="0" applyFont="1" applyFill="1" applyBorder="1" applyAlignment="1">
      <alignment horizontal="center" vertical="center"/>
    </xf>
    <xf numFmtId="0" fontId="1" fillId="4" borderId="0" xfId="0" applyFont="1" applyFill="1"/>
    <xf numFmtId="0" fontId="4" fillId="4" borderId="0" xfId="0" applyFont="1" applyFill="1" applyAlignment="1">
      <alignment horizontal="center"/>
    </xf>
    <xf numFmtId="0" fontId="13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42" fillId="4" borderId="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48" fillId="4" borderId="0" xfId="0" applyFont="1" applyFill="1"/>
    <xf numFmtId="0" fontId="19" fillId="4" borderId="0" xfId="0" applyFont="1" applyFill="1"/>
    <xf numFmtId="0" fontId="42" fillId="4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6" fontId="29" fillId="0" borderId="1" xfId="0" applyNumberFormat="1" applyFont="1" applyBorder="1" applyAlignment="1">
      <alignment horizontal="center"/>
    </xf>
    <xf numFmtId="164" fontId="24" fillId="2" borderId="1" xfId="0" applyNumberFormat="1" applyFont="1" applyFill="1" applyBorder="1" applyAlignment="1">
      <alignment horizontal="center" vertical="center"/>
    </xf>
    <xf numFmtId="166" fontId="28" fillId="0" borderId="1" xfId="0" applyNumberFormat="1" applyFont="1" applyBorder="1" applyAlignment="1">
      <alignment horizontal="center"/>
    </xf>
    <xf numFmtId="164" fontId="5" fillId="2" borderId="1" xfId="0" applyNumberFormat="1" applyFont="1" applyFill="1" applyBorder="1" applyAlignment="1">
      <alignment horizontal="center" vertical="center"/>
    </xf>
    <xf numFmtId="166" fontId="11" fillId="0" borderId="1" xfId="0" applyNumberFormat="1" applyFont="1" applyBorder="1" applyAlignment="1">
      <alignment horizontal="center"/>
    </xf>
    <xf numFmtId="166" fontId="5" fillId="2" borderId="1" xfId="0" applyNumberFormat="1" applyFont="1" applyFill="1" applyBorder="1" applyAlignment="1">
      <alignment horizontal="center" vertical="center"/>
    </xf>
    <xf numFmtId="0" fontId="40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>
      <alignment horizontal="left" vertical="top" wrapText="1"/>
    </xf>
    <xf numFmtId="0" fontId="40" fillId="0" borderId="1" xfId="0" applyFont="1" applyFill="1" applyBorder="1" applyAlignment="1">
      <alignment horizontal="left" vertical="center" wrapText="1"/>
    </xf>
    <xf numFmtId="0" fontId="40" fillId="4" borderId="1" xfId="0" applyFont="1" applyFill="1" applyBorder="1" applyAlignment="1">
      <alignment horizontal="left" vertical="top" wrapText="1"/>
    </xf>
    <xf numFmtId="0" fontId="45" fillId="0" borderId="1" xfId="0" applyFont="1" applyFill="1" applyBorder="1" applyAlignment="1">
      <alignment horizontal="left" vertical="center"/>
    </xf>
    <xf numFmtId="0" fontId="45" fillId="0" borderId="1" xfId="0" applyFont="1" applyFill="1" applyBorder="1" applyAlignment="1">
      <alignment horizontal="left" vertical="center" wrapText="1"/>
    </xf>
    <xf numFmtId="14" fontId="45" fillId="0" borderId="1" xfId="0" applyNumberFormat="1" applyFont="1" applyFill="1" applyBorder="1" applyAlignment="1">
      <alignment horizontal="left" vertic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vertical="top"/>
    </xf>
    <xf numFmtId="2" fontId="19" fillId="0" borderId="0" xfId="0" applyNumberFormat="1" applyFont="1" applyFill="1"/>
    <xf numFmtId="0" fontId="4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7" fontId="1" fillId="5" borderId="0" xfId="0" applyNumberFormat="1" applyFont="1" applyFill="1" applyBorder="1" applyAlignment="1">
      <alignment wrapText="1"/>
    </xf>
    <xf numFmtId="167" fontId="1" fillId="5" borderId="0" xfId="0" applyNumberFormat="1" applyFont="1" applyFill="1" applyBorder="1" applyAlignment="1"/>
    <xf numFmtId="167" fontId="18" fillId="5" borderId="0" xfId="0" applyNumberFormat="1" applyFont="1" applyFill="1" applyBorder="1" applyAlignment="1"/>
    <xf numFmtId="167" fontId="18" fillId="5" borderId="0" xfId="0" applyNumberFormat="1" applyFont="1" applyFill="1" applyAlignment="1"/>
    <xf numFmtId="167" fontId="18" fillId="0" borderId="0" xfId="0" applyNumberFormat="1" applyFont="1" applyFill="1" applyAlignment="1"/>
    <xf numFmtId="167" fontId="55" fillId="5" borderId="0" xfId="0" applyNumberFormat="1" applyFont="1" applyFill="1" applyBorder="1" applyAlignment="1">
      <alignment wrapText="1"/>
    </xf>
    <xf numFmtId="167" fontId="14" fillId="5" borderId="0" xfId="0" applyNumberFormat="1" applyFont="1" applyFill="1" applyBorder="1" applyAlignment="1">
      <alignment wrapText="1"/>
    </xf>
    <xf numFmtId="167" fontId="2" fillId="5" borderId="0" xfId="0" applyNumberFormat="1" applyFont="1" applyFill="1" applyBorder="1" applyAlignment="1">
      <alignment horizontal="right" wrapText="1"/>
    </xf>
    <xf numFmtId="1" fontId="27" fillId="4" borderId="1" xfId="2" applyNumberFormat="1" applyFont="1" applyFill="1" applyBorder="1" applyAlignment="1">
      <alignment horizontal="center" vertical="center" wrapText="1"/>
    </xf>
    <xf numFmtId="0" fontId="0" fillId="0" borderId="0" xfId="0" applyBorder="1"/>
    <xf numFmtId="49" fontId="43" fillId="0" borderId="3" xfId="0" applyNumberFormat="1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horizontal="center" vertical="center" wrapText="1"/>
    </xf>
    <xf numFmtId="0" fontId="43" fillId="0" borderId="3" xfId="0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0" fontId="44" fillId="0" borderId="7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166" fontId="31" fillId="0" borderId="7" xfId="0" applyNumberFormat="1" applyFont="1" applyFill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center"/>
    </xf>
    <xf numFmtId="164" fontId="28" fillId="0" borderId="1" xfId="0" applyNumberFormat="1" applyFont="1" applyBorder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25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44" fillId="0" borderId="1" xfId="0" applyFont="1" applyFill="1" applyBorder="1" applyAlignment="1">
      <alignment vertical="center" wrapText="1"/>
    </xf>
    <xf numFmtId="49" fontId="44" fillId="0" borderId="4" xfId="0" applyNumberFormat="1" applyFont="1" applyFill="1" applyBorder="1" applyAlignment="1">
      <alignment horizontal="center" vertical="center" wrapText="1"/>
    </xf>
    <xf numFmtId="49" fontId="44" fillId="0" borderId="1" xfId="0" applyNumberFormat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56" fillId="0" borderId="0" xfId="0" applyFont="1" applyFill="1" applyAlignment="1">
      <alignment horizontal="center" vertical="center" wrapText="1"/>
    </xf>
    <xf numFmtId="0" fontId="56" fillId="0" borderId="0" xfId="0" applyFont="1" applyFill="1" applyBorder="1" applyAlignment="1">
      <alignment horizontal="center" vertical="center"/>
    </xf>
    <xf numFmtId="165" fontId="43" fillId="0" borderId="1" xfId="0" applyNumberFormat="1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center" vertical="center" wrapText="1"/>
    </xf>
    <xf numFmtId="0" fontId="43" fillId="0" borderId="5" xfId="0" applyFont="1" applyFill="1" applyBorder="1" applyAlignment="1">
      <alignment horizontal="center" vertical="center" wrapText="1"/>
    </xf>
    <xf numFmtId="0" fontId="43" fillId="0" borderId="6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2" fillId="0" borderId="0" xfId="0" applyFont="1" applyFill="1" applyAlignment="1">
      <alignment horizontal="center"/>
    </xf>
    <xf numFmtId="0" fontId="18" fillId="0" borderId="0" xfId="0" applyFont="1" applyFill="1" applyAlignment="1"/>
    <xf numFmtId="0" fontId="13" fillId="0" borderId="1" xfId="0" applyFont="1" applyFill="1" applyBorder="1" applyAlignment="1">
      <alignment horizontal="center" vertical="justify" wrapText="1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justify" wrapText="1"/>
    </xf>
    <xf numFmtId="49" fontId="5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/>
    </xf>
    <xf numFmtId="167" fontId="13" fillId="0" borderId="3" xfId="0" applyNumberFormat="1" applyFont="1" applyFill="1" applyBorder="1" applyAlignment="1">
      <alignment horizontal="center" vertical="center" wrapText="1"/>
    </xf>
    <xf numFmtId="167" fontId="9" fillId="0" borderId="7" xfId="0" applyNumberFormat="1" applyFont="1" applyFill="1" applyBorder="1"/>
    <xf numFmtId="167" fontId="9" fillId="0" borderId="4" xfId="0" applyNumberFormat="1" applyFont="1" applyFill="1" applyBorder="1"/>
    <xf numFmtId="0" fontId="13" fillId="0" borderId="3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9" fillId="0" borderId="4" xfId="0" applyFont="1" applyFill="1" applyBorder="1"/>
    <xf numFmtId="0" fontId="13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/>
    <xf numFmtId="0" fontId="28" fillId="0" borderId="0" xfId="0" applyFont="1" applyAlignment="1">
      <alignment horizontal="left" vertical="center"/>
    </xf>
    <xf numFmtId="0" fontId="13" fillId="2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center" vertical="center" wrapText="1"/>
    </xf>
    <xf numFmtId="0" fontId="0" fillId="4" borderId="0" xfId="0" applyFill="1"/>
  </cellXfs>
  <cellStyles count="3">
    <cellStyle name="Гиперссылка" xfId="1" builtinId="8"/>
    <cellStyle name="Обычный" xfId="0" builtinId="0"/>
    <cellStyle name="Процентный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9</xdr:row>
      <xdr:rowOff>95250</xdr:rowOff>
    </xdr:from>
    <xdr:to>
      <xdr:col>2</xdr:col>
      <xdr:colOff>714375</xdr:colOff>
      <xdr:row>9</xdr:row>
      <xdr:rowOff>304800</xdr:rowOff>
    </xdr:to>
    <xdr:pic>
      <xdr:nvPicPr>
        <xdr:cNvPr id="332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04850" y="4972050"/>
          <a:ext cx="1228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47625</xdr:colOff>
      <xdr:row>13</xdr:row>
      <xdr:rowOff>9525</xdr:rowOff>
    </xdr:from>
    <xdr:to>
      <xdr:col>2</xdr:col>
      <xdr:colOff>971550</xdr:colOff>
      <xdr:row>14</xdr:row>
      <xdr:rowOff>19050</xdr:rowOff>
    </xdr:to>
    <xdr:pic>
      <xdr:nvPicPr>
        <xdr:cNvPr id="332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57225" y="5981700"/>
          <a:ext cx="15335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17</xdr:row>
      <xdr:rowOff>180975</xdr:rowOff>
    </xdr:from>
    <xdr:to>
      <xdr:col>2</xdr:col>
      <xdr:colOff>1009650</xdr:colOff>
      <xdr:row>19</xdr:row>
      <xdr:rowOff>19050</xdr:rowOff>
    </xdr:to>
    <xdr:pic>
      <xdr:nvPicPr>
        <xdr:cNvPr id="3327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685800" y="6734175"/>
          <a:ext cx="154305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8"/>
  <sheetViews>
    <sheetView workbookViewId="0">
      <selection activeCell="I19" sqref="I19"/>
    </sheetView>
  </sheetViews>
  <sheetFormatPr defaultRowHeight="15" x14ac:dyDescent="0.25"/>
  <cols>
    <col min="1" max="5" width="3.28515625" customWidth="1"/>
    <col min="6" max="6" width="31.85546875" customWidth="1"/>
    <col min="7" max="7" width="13.42578125" customWidth="1"/>
    <col min="8" max="8" width="5.42578125" customWidth="1"/>
    <col min="9" max="10" width="4" customWidth="1"/>
    <col min="11" max="11" width="6.42578125" customWidth="1"/>
    <col min="12" max="12" width="4.5703125" customWidth="1"/>
    <col min="13" max="13" width="9" customWidth="1"/>
    <col min="14" max="14" width="9.42578125" customWidth="1"/>
    <col min="15" max="15" width="14.28515625" customWidth="1"/>
    <col min="16" max="17" width="9.5703125" customWidth="1"/>
  </cols>
  <sheetData>
    <row r="1" spans="1:17" ht="87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O1" s="262" t="s">
        <v>47</v>
      </c>
      <c r="P1" s="262"/>
      <c r="Q1" s="262"/>
    </row>
    <row r="2" spans="1:17" ht="64.5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O2" s="265" t="s">
        <v>186</v>
      </c>
      <c r="P2" s="265"/>
      <c r="Q2" s="265"/>
    </row>
    <row r="3" spans="1:17" ht="18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O3" s="266" t="s">
        <v>185</v>
      </c>
      <c r="P3" s="266"/>
      <c r="Q3" s="266"/>
    </row>
    <row r="4" spans="1:17" ht="18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264"/>
      <c r="P4" s="264"/>
      <c r="Q4" s="264"/>
    </row>
    <row r="5" spans="1:17" ht="14.1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3"/>
      <c r="O5" s="3"/>
      <c r="P5" s="5"/>
      <c r="Q5" s="5"/>
    </row>
    <row r="6" spans="1:17" ht="30.75" customHeight="1" x14ac:dyDescent="0.25">
      <c r="A6" s="263" t="s">
        <v>249</v>
      </c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3"/>
    </row>
    <row r="7" spans="1:17" ht="17.45" customHeight="1" x14ac:dyDescent="0.25">
      <c r="A7" s="261" t="s">
        <v>248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</row>
    <row r="8" spans="1:17" ht="13.9" customHeight="1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</row>
  </sheetData>
  <mergeCells count="6">
    <mergeCell ref="A7:Q7"/>
    <mergeCell ref="O1:Q1"/>
    <mergeCell ref="A6:Q6"/>
    <mergeCell ref="O4:Q4"/>
    <mergeCell ref="O2:Q2"/>
    <mergeCell ref="O3:Q3"/>
  </mergeCells>
  <phoneticPr fontId="9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25"/>
  <sheetViews>
    <sheetView topLeftCell="G20" zoomScale="80" zoomScaleNormal="80" workbookViewId="0">
      <selection activeCell="P22" sqref="P22"/>
    </sheetView>
  </sheetViews>
  <sheetFormatPr defaultRowHeight="15" x14ac:dyDescent="0.25"/>
  <cols>
    <col min="1" max="5" width="3.7109375" customWidth="1"/>
    <col min="6" max="6" width="20.5703125" customWidth="1"/>
    <col min="7" max="7" width="17" customWidth="1"/>
    <col min="8" max="10" width="5.42578125" customWidth="1"/>
    <col min="11" max="11" width="16" customWidth="1"/>
    <col min="12" max="12" width="13.28515625" customWidth="1"/>
    <col min="13" max="13" width="16.42578125" customWidth="1"/>
    <col min="14" max="14" width="12" customWidth="1"/>
    <col min="15" max="15" width="11.5703125" customWidth="1"/>
    <col min="16" max="16" width="9.140625" customWidth="1"/>
    <col min="17" max="17" width="10" customWidth="1"/>
  </cols>
  <sheetData>
    <row r="1" spans="1:17" ht="40.5" customHeight="1" x14ac:dyDescent="0.25">
      <c r="A1" s="274" t="s">
        <v>160</v>
      </c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4"/>
      <c r="P1" s="274"/>
      <c r="Q1" s="274"/>
    </row>
    <row r="2" spans="1:17" ht="15.75" x14ac:dyDescent="0.25">
      <c r="A2" s="275"/>
      <c r="B2" s="275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</row>
    <row r="3" spans="1:17" x14ac:dyDescent="0.25">
      <c r="A3" s="273" t="s">
        <v>18</v>
      </c>
      <c r="B3" s="273"/>
      <c r="C3" s="273"/>
      <c r="D3" s="273"/>
      <c r="E3" s="273"/>
      <c r="F3" s="273" t="s">
        <v>161</v>
      </c>
      <c r="G3" s="273" t="s">
        <v>162</v>
      </c>
      <c r="H3" s="273" t="s">
        <v>163</v>
      </c>
      <c r="I3" s="273"/>
      <c r="J3" s="273"/>
      <c r="K3" s="273"/>
      <c r="L3" s="273"/>
      <c r="M3" s="277" t="s">
        <v>164</v>
      </c>
      <c r="N3" s="278"/>
      <c r="O3" s="279"/>
      <c r="P3" s="277" t="s">
        <v>165</v>
      </c>
      <c r="Q3" s="279"/>
    </row>
    <row r="4" spans="1:17" x14ac:dyDescent="0.25">
      <c r="A4" s="273"/>
      <c r="B4" s="273"/>
      <c r="C4" s="273"/>
      <c r="D4" s="273"/>
      <c r="E4" s="273"/>
      <c r="F4" s="273"/>
      <c r="G4" s="273"/>
      <c r="H4" s="273" t="s">
        <v>31</v>
      </c>
      <c r="I4" s="273" t="s">
        <v>166</v>
      </c>
      <c r="J4" s="273" t="s">
        <v>167</v>
      </c>
      <c r="K4" s="273" t="s">
        <v>168</v>
      </c>
      <c r="L4" s="273" t="s">
        <v>169</v>
      </c>
      <c r="M4" s="273" t="s">
        <v>170</v>
      </c>
      <c r="N4" s="273" t="s">
        <v>254</v>
      </c>
      <c r="O4" s="273" t="s">
        <v>171</v>
      </c>
      <c r="P4" s="276" t="s">
        <v>172</v>
      </c>
      <c r="Q4" s="276" t="s">
        <v>173</v>
      </c>
    </row>
    <row r="5" spans="1:17" ht="71.25" customHeight="1" x14ac:dyDescent="0.25">
      <c r="A5" s="100" t="s">
        <v>23</v>
      </c>
      <c r="B5" s="100" t="s">
        <v>19</v>
      </c>
      <c r="C5" s="100" t="s">
        <v>20</v>
      </c>
      <c r="D5" s="100" t="s">
        <v>21</v>
      </c>
      <c r="E5" s="100" t="s">
        <v>174</v>
      </c>
      <c r="F5" s="273"/>
      <c r="G5" s="273"/>
      <c r="H5" s="273"/>
      <c r="I5" s="273"/>
      <c r="J5" s="273"/>
      <c r="K5" s="273"/>
      <c r="L5" s="273"/>
      <c r="M5" s="273"/>
      <c r="N5" s="273"/>
      <c r="O5" s="273"/>
      <c r="P5" s="276"/>
      <c r="Q5" s="276"/>
    </row>
    <row r="6" spans="1:17" ht="22.5" customHeight="1" x14ac:dyDescent="0.25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  <c r="G6" s="100">
        <v>7</v>
      </c>
      <c r="H6" s="100">
        <v>8</v>
      </c>
      <c r="I6" s="100">
        <v>9</v>
      </c>
      <c r="J6" s="100">
        <v>10</v>
      </c>
      <c r="K6" s="100">
        <v>11</v>
      </c>
      <c r="L6" s="100">
        <v>12</v>
      </c>
      <c r="M6" s="100">
        <v>13</v>
      </c>
      <c r="N6" s="100">
        <v>14</v>
      </c>
      <c r="O6" s="100">
        <v>15</v>
      </c>
      <c r="P6" s="101">
        <v>16</v>
      </c>
      <c r="Q6" s="101">
        <v>17</v>
      </c>
    </row>
    <row r="7" spans="1:17" ht="21" customHeight="1" x14ac:dyDescent="0.25">
      <c r="A7" s="269" t="s">
        <v>67</v>
      </c>
      <c r="B7" s="271">
        <v>0</v>
      </c>
      <c r="C7" s="271"/>
      <c r="D7" s="271"/>
      <c r="E7" s="271"/>
      <c r="F7" s="267" t="s">
        <v>250</v>
      </c>
      <c r="G7" s="102" t="s">
        <v>32</v>
      </c>
      <c r="H7" s="103"/>
      <c r="I7" s="103"/>
      <c r="J7" s="103"/>
      <c r="K7" s="103"/>
      <c r="L7" s="103"/>
      <c r="M7" s="104">
        <f>M8</f>
        <v>8077.8</v>
      </c>
      <c r="N7" s="104">
        <f>N8</f>
        <v>29243.309999999998</v>
      </c>
      <c r="O7" s="104">
        <f>O8</f>
        <v>28674.240000000002</v>
      </c>
      <c r="P7" s="104">
        <f>P8</f>
        <v>354.97585976379708</v>
      </c>
      <c r="Q7" s="104">
        <f>Q8</f>
        <v>98.054016457097376</v>
      </c>
    </row>
    <row r="8" spans="1:17" ht="52.5" x14ac:dyDescent="0.25">
      <c r="A8" s="269"/>
      <c r="B8" s="271"/>
      <c r="C8" s="271"/>
      <c r="D8" s="271"/>
      <c r="E8" s="271"/>
      <c r="F8" s="267"/>
      <c r="G8" s="102" t="s">
        <v>108</v>
      </c>
      <c r="H8" s="103">
        <v>939</v>
      </c>
      <c r="I8" s="103"/>
      <c r="J8" s="103"/>
      <c r="K8" s="103"/>
      <c r="L8" s="103"/>
      <c r="M8" s="104">
        <f>M10+M15+M22</f>
        <v>8077.8</v>
      </c>
      <c r="N8" s="104">
        <f>N9+N14+N21</f>
        <v>29243.309999999998</v>
      </c>
      <c r="O8" s="104">
        <f>O10+O15+O21</f>
        <v>28674.240000000002</v>
      </c>
      <c r="P8" s="104">
        <f>O8/M8*100</f>
        <v>354.97585976379708</v>
      </c>
      <c r="Q8" s="104">
        <f>O8/N8*100</f>
        <v>98.054016457097376</v>
      </c>
    </row>
    <row r="9" spans="1:17" x14ac:dyDescent="0.25">
      <c r="A9" s="269" t="s">
        <v>67</v>
      </c>
      <c r="B9" s="271">
        <v>0</v>
      </c>
      <c r="C9" s="269" t="s">
        <v>73</v>
      </c>
      <c r="D9" s="271"/>
      <c r="E9" s="271"/>
      <c r="F9" s="267" t="s">
        <v>175</v>
      </c>
      <c r="G9" s="102" t="s">
        <v>32</v>
      </c>
      <c r="H9" s="103"/>
      <c r="I9" s="103"/>
      <c r="J9" s="105"/>
      <c r="K9" s="105"/>
      <c r="L9" s="103"/>
      <c r="M9" s="104">
        <f>M10</f>
        <v>904</v>
      </c>
      <c r="N9" s="104">
        <f>N10</f>
        <v>627.95000000000005</v>
      </c>
      <c r="O9" s="104">
        <f>O10</f>
        <v>556.06999999999994</v>
      </c>
      <c r="P9" s="104">
        <f>P10</f>
        <v>61.512168141592916</v>
      </c>
      <c r="Q9" s="104">
        <f>Q10</f>
        <v>88.553228760251599</v>
      </c>
    </row>
    <row r="10" spans="1:17" ht="52.5" x14ac:dyDescent="0.25">
      <c r="A10" s="269"/>
      <c r="B10" s="271"/>
      <c r="C10" s="269"/>
      <c r="D10" s="271"/>
      <c r="E10" s="271"/>
      <c r="F10" s="267"/>
      <c r="G10" s="102" t="s">
        <v>108</v>
      </c>
      <c r="H10" s="103">
        <v>939</v>
      </c>
      <c r="I10" s="103"/>
      <c r="J10" s="105"/>
      <c r="K10" s="105"/>
      <c r="L10" s="103"/>
      <c r="M10" s="106">
        <f>M11+M12+M13</f>
        <v>904</v>
      </c>
      <c r="N10" s="106">
        <f>N11+N12+N13</f>
        <v>627.95000000000005</v>
      </c>
      <c r="O10" s="106">
        <f>O11+O12+O13</f>
        <v>556.06999999999994</v>
      </c>
      <c r="P10" s="106">
        <f>O10/M10*100</f>
        <v>61.512168141592916</v>
      </c>
      <c r="Q10" s="106">
        <f>O10/N10*100</f>
        <v>88.553228760251599</v>
      </c>
    </row>
    <row r="11" spans="1:17" ht="67.5" x14ac:dyDescent="0.25">
      <c r="A11" s="107" t="s">
        <v>67</v>
      </c>
      <c r="B11" s="100">
        <v>0</v>
      </c>
      <c r="C11" s="107" t="s">
        <v>73</v>
      </c>
      <c r="D11" s="100">
        <v>2</v>
      </c>
      <c r="E11" s="100">
        <v>1</v>
      </c>
      <c r="F11" s="108" t="s">
        <v>76</v>
      </c>
      <c r="G11" s="108" t="s">
        <v>108</v>
      </c>
      <c r="H11" s="8">
        <v>939</v>
      </c>
      <c r="I11" s="109" t="s">
        <v>73</v>
      </c>
      <c r="J11" s="109" t="s">
        <v>176</v>
      </c>
      <c r="K11" s="109" t="s">
        <v>177</v>
      </c>
      <c r="L11" s="8">
        <v>244</v>
      </c>
      <c r="M11" s="110">
        <v>414</v>
      </c>
      <c r="N11" s="110">
        <v>93.4</v>
      </c>
      <c r="O11" s="110">
        <v>86.37</v>
      </c>
      <c r="P11" s="110">
        <f>O11/M11*100</f>
        <v>20.862318840579711</v>
      </c>
      <c r="Q11" s="110">
        <f>O11/N11*100</f>
        <v>92.473233404710925</v>
      </c>
    </row>
    <row r="12" spans="1:17" ht="56.25" x14ac:dyDescent="0.25">
      <c r="A12" s="107" t="s">
        <v>67</v>
      </c>
      <c r="B12" s="100">
        <v>0</v>
      </c>
      <c r="C12" s="107" t="s">
        <v>73</v>
      </c>
      <c r="D12" s="100">
        <v>5</v>
      </c>
      <c r="E12" s="100">
        <v>1</v>
      </c>
      <c r="F12" s="108" t="s">
        <v>203</v>
      </c>
      <c r="G12" s="108" t="s">
        <v>108</v>
      </c>
      <c r="H12" s="8">
        <v>939</v>
      </c>
      <c r="I12" s="109" t="s">
        <v>73</v>
      </c>
      <c r="J12" s="109" t="s">
        <v>176</v>
      </c>
      <c r="K12" s="109" t="s">
        <v>255</v>
      </c>
      <c r="L12" s="8">
        <v>244</v>
      </c>
      <c r="M12" s="110">
        <v>0</v>
      </c>
      <c r="N12" s="110">
        <v>251.75</v>
      </c>
      <c r="O12" s="110">
        <v>196.9</v>
      </c>
      <c r="P12" s="110">
        <v>0</v>
      </c>
      <c r="Q12" s="110">
        <f>O12/N12*100</f>
        <v>78.212512413108243</v>
      </c>
    </row>
    <row r="13" spans="1:17" ht="112.5" x14ac:dyDescent="0.25">
      <c r="A13" s="107" t="s">
        <v>67</v>
      </c>
      <c r="B13" s="100">
        <v>0</v>
      </c>
      <c r="C13" s="107" t="s">
        <v>73</v>
      </c>
      <c r="D13" s="100">
        <v>6</v>
      </c>
      <c r="E13" s="100">
        <v>1</v>
      </c>
      <c r="F13" s="111" t="s">
        <v>178</v>
      </c>
      <c r="G13" s="108" t="s">
        <v>108</v>
      </c>
      <c r="H13" s="8">
        <v>939</v>
      </c>
      <c r="I13" s="109" t="s">
        <v>73</v>
      </c>
      <c r="J13" s="109" t="s">
        <v>176</v>
      </c>
      <c r="K13" s="109" t="s">
        <v>195</v>
      </c>
      <c r="L13" s="8">
        <v>244</v>
      </c>
      <c r="M13" s="110">
        <v>490</v>
      </c>
      <c r="N13" s="110">
        <v>282.8</v>
      </c>
      <c r="O13" s="110">
        <v>272.8</v>
      </c>
      <c r="P13" s="110">
        <f>O13/M13*100</f>
        <v>55.673469387755105</v>
      </c>
      <c r="Q13" s="110">
        <f>O13/N13*100</f>
        <v>96.463932107496461</v>
      </c>
    </row>
    <row r="14" spans="1:17" ht="36.75" customHeight="1" x14ac:dyDescent="0.25">
      <c r="A14" s="269" t="s">
        <v>67</v>
      </c>
      <c r="B14" s="271">
        <v>0</v>
      </c>
      <c r="C14" s="269" t="s">
        <v>22</v>
      </c>
      <c r="D14" s="271"/>
      <c r="E14" s="271"/>
      <c r="F14" s="267" t="s">
        <v>179</v>
      </c>
      <c r="G14" s="102" t="s">
        <v>32</v>
      </c>
      <c r="H14" s="103"/>
      <c r="I14" s="103"/>
      <c r="J14" s="105"/>
      <c r="K14" s="105"/>
      <c r="L14" s="103"/>
      <c r="M14" s="104">
        <f>M15</f>
        <v>2394.8000000000002</v>
      </c>
      <c r="N14" s="104">
        <f>N15</f>
        <v>23174.059999999998</v>
      </c>
      <c r="O14" s="104">
        <f>O15</f>
        <v>22758.45</v>
      </c>
      <c r="P14" s="104">
        <f>P15</f>
        <v>950.32779355269736</v>
      </c>
      <c r="Q14" s="104">
        <f>Q15</f>
        <v>98.206572348565615</v>
      </c>
    </row>
    <row r="15" spans="1:17" ht="52.5" x14ac:dyDescent="0.25">
      <c r="A15" s="269"/>
      <c r="B15" s="271"/>
      <c r="C15" s="269"/>
      <c r="D15" s="271"/>
      <c r="E15" s="271"/>
      <c r="F15" s="267"/>
      <c r="G15" s="102" t="s">
        <v>108</v>
      </c>
      <c r="H15" s="103">
        <v>939</v>
      </c>
      <c r="I15" s="103"/>
      <c r="J15" s="105"/>
      <c r="K15" s="105"/>
      <c r="L15" s="103"/>
      <c r="M15" s="106">
        <f>SUM(M16:M20)</f>
        <v>2394.8000000000002</v>
      </c>
      <c r="N15" s="106">
        <f>N16+N17+N20+N18+N19</f>
        <v>23174.059999999998</v>
      </c>
      <c r="O15" s="106">
        <f>O16+O17+O20+O18+O19</f>
        <v>22758.45</v>
      </c>
      <c r="P15" s="106">
        <f>O15/M15*100</f>
        <v>950.32779355269736</v>
      </c>
      <c r="Q15" s="106">
        <f t="shared" ref="Q15:Q20" si="0">O15/N15*100</f>
        <v>98.206572348565615</v>
      </c>
    </row>
    <row r="16" spans="1:17" ht="56.25" x14ac:dyDescent="0.25">
      <c r="A16" s="107" t="s">
        <v>67</v>
      </c>
      <c r="B16" s="100">
        <v>0</v>
      </c>
      <c r="C16" s="107" t="s">
        <v>22</v>
      </c>
      <c r="D16" s="100">
        <v>1</v>
      </c>
      <c r="E16" s="100">
        <v>1</v>
      </c>
      <c r="F16" s="108" t="s">
        <v>208</v>
      </c>
      <c r="G16" s="108" t="s">
        <v>108</v>
      </c>
      <c r="H16" s="8">
        <v>939</v>
      </c>
      <c r="I16" s="109" t="s">
        <v>73</v>
      </c>
      <c r="J16" s="109" t="s">
        <v>176</v>
      </c>
      <c r="K16" s="109" t="s">
        <v>180</v>
      </c>
      <c r="L16" s="8">
        <v>244</v>
      </c>
      <c r="M16" s="110">
        <v>310</v>
      </c>
      <c r="N16" s="110">
        <v>57.9</v>
      </c>
      <c r="O16" s="110">
        <v>57.9</v>
      </c>
      <c r="P16" s="110">
        <f>O16/M16*100</f>
        <v>18.677419354838708</v>
      </c>
      <c r="Q16" s="110">
        <f t="shared" si="0"/>
        <v>100</v>
      </c>
    </row>
    <row r="17" spans="1:17" ht="90" x14ac:dyDescent="0.25">
      <c r="A17" s="107" t="s">
        <v>67</v>
      </c>
      <c r="B17" s="100">
        <v>0</v>
      </c>
      <c r="C17" s="107" t="s">
        <v>22</v>
      </c>
      <c r="D17" s="100">
        <v>7</v>
      </c>
      <c r="E17" s="100">
        <v>1</v>
      </c>
      <c r="F17" s="108" t="s">
        <v>103</v>
      </c>
      <c r="G17" s="108" t="s">
        <v>108</v>
      </c>
      <c r="H17" s="8">
        <v>939</v>
      </c>
      <c r="I17" s="109" t="s">
        <v>73</v>
      </c>
      <c r="J17" s="109" t="s">
        <v>176</v>
      </c>
      <c r="K17" s="109" t="s">
        <v>181</v>
      </c>
      <c r="L17" s="8">
        <v>244</v>
      </c>
      <c r="M17" s="110">
        <v>431.2</v>
      </c>
      <c r="N17" s="110">
        <v>327.8</v>
      </c>
      <c r="O17" s="110">
        <v>327.75</v>
      </c>
      <c r="P17" s="110">
        <f>O17/M17*100</f>
        <v>76.008812615955478</v>
      </c>
      <c r="Q17" s="110">
        <f t="shared" si="0"/>
        <v>99.984746796827324</v>
      </c>
    </row>
    <row r="18" spans="1:17" ht="56.25" x14ac:dyDescent="0.25">
      <c r="A18" s="249" t="s">
        <v>67</v>
      </c>
      <c r="B18" s="250">
        <v>0</v>
      </c>
      <c r="C18" s="249" t="s">
        <v>22</v>
      </c>
      <c r="D18" s="250">
        <v>8</v>
      </c>
      <c r="E18" s="250">
        <v>1</v>
      </c>
      <c r="F18" s="251" t="s">
        <v>257</v>
      </c>
      <c r="G18" s="251" t="s">
        <v>108</v>
      </c>
      <c r="H18" s="127"/>
      <c r="I18" s="127"/>
      <c r="J18" s="128"/>
      <c r="K18" s="252" t="s">
        <v>256</v>
      </c>
      <c r="L18" s="253">
        <v>530</v>
      </c>
      <c r="M18" s="254"/>
      <c r="N18" s="254">
        <v>19781</v>
      </c>
      <c r="O18" s="254">
        <v>19781</v>
      </c>
      <c r="P18" s="254">
        <v>0</v>
      </c>
      <c r="Q18" s="254">
        <f t="shared" si="0"/>
        <v>100</v>
      </c>
    </row>
    <row r="19" spans="1:17" s="248" customFormat="1" ht="105.75" customHeight="1" x14ac:dyDescent="0.25">
      <c r="A19" s="107" t="s">
        <v>67</v>
      </c>
      <c r="B19" s="237">
        <v>0</v>
      </c>
      <c r="C19" s="107" t="s">
        <v>22</v>
      </c>
      <c r="D19" s="237">
        <v>8</v>
      </c>
      <c r="E19" s="237">
        <v>1</v>
      </c>
      <c r="F19" s="108" t="s">
        <v>182</v>
      </c>
      <c r="G19" s="108" t="s">
        <v>108</v>
      </c>
      <c r="H19" s="103"/>
      <c r="I19" s="103"/>
      <c r="J19" s="105"/>
      <c r="K19" s="109" t="s">
        <v>209</v>
      </c>
      <c r="L19" s="238" t="s">
        <v>251</v>
      </c>
      <c r="M19" s="110">
        <v>1653.6</v>
      </c>
      <c r="N19" s="110">
        <v>2145.46</v>
      </c>
      <c r="O19" s="110">
        <v>1729.9</v>
      </c>
      <c r="P19" s="110">
        <f>O19/M19*100</f>
        <v>104.61417513304308</v>
      </c>
      <c r="Q19" s="110">
        <f t="shared" si="0"/>
        <v>80.630727210015579</v>
      </c>
    </row>
    <row r="20" spans="1:17" s="248" customFormat="1" ht="123.75" x14ac:dyDescent="0.25">
      <c r="A20" s="107" t="s">
        <v>67</v>
      </c>
      <c r="B20" s="237">
        <v>0</v>
      </c>
      <c r="C20" s="107" t="s">
        <v>22</v>
      </c>
      <c r="D20" s="237">
        <v>8</v>
      </c>
      <c r="E20" s="237">
        <v>1</v>
      </c>
      <c r="F20" s="108" t="s">
        <v>210</v>
      </c>
      <c r="G20" s="108" t="s">
        <v>108</v>
      </c>
      <c r="H20" s="103"/>
      <c r="I20" s="103"/>
      <c r="J20" s="105"/>
      <c r="K20" s="109" t="s">
        <v>211</v>
      </c>
      <c r="L20" s="238">
        <v>121.129</v>
      </c>
      <c r="M20" s="110"/>
      <c r="N20" s="110">
        <v>861.9</v>
      </c>
      <c r="O20" s="110">
        <v>861.9</v>
      </c>
      <c r="P20" s="110">
        <v>0</v>
      </c>
      <c r="Q20" s="110">
        <f t="shared" si="0"/>
        <v>100</v>
      </c>
    </row>
    <row r="21" spans="1:17" ht="30.75" customHeight="1" x14ac:dyDescent="0.25">
      <c r="A21" s="268" t="s">
        <v>67</v>
      </c>
      <c r="B21" s="270">
        <v>0</v>
      </c>
      <c r="C21" s="268" t="s">
        <v>75</v>
      </c>
      <c r="D21" s="270">
        <v>1</v>
      </c>
      <c r="E21" s="270"/>
      <c r="F21" s="272" t="s">
        <v>150</v>
      </c>
      <c r="G21" s="255" t="s">
        <v>32</v>
      </c>
      <c r="H21" s="256">
        <v>939</v>
      </c>
      <c r="I21" s="257" t="s">
        <v>73</v>
      </c>
      <c r="J21" s="257" t="s">
        <v>176</v>
      </c>
      <c r="K21" s="257"/>
      <c r="L21" s="257"/>
      <c r="M21" s="258">
        <f>M22</f>
        <v>4779</v>
      </c>
      <c r="N21" s="258">
        <f>N22</f>
        <v>5441.3</v>
      </c>
      <c r="O21" s="258">
        <f>O22</f>
        <v>5359.72</v>
      </c>
      <c r="P21" s="258">
        <f>P22</f>
        <v>112.15149612889725</v>
      </c>
      <c r="Q21" s="258">
        <f>Q22</f>
        <v>98.500725929465389</v>
      </c>
    </row>
    <row r="22" spans="1:17" ht="52.5" x14ac:dyDescent="0.25">
      <c r="A22" s="269"/>
      <c r="B22" s="271"/>
      <c r="C22" s="269"/>
      <c r="D22" s="271"/>
      <c r="E22" s="271"/>
      <c r="F22" s="267"/>
      <c r="G22" s="126" t="s">
        <v>108</v>
      </c>
      <c r="H22" s="103">
        <v>939</v>
      </c>
      <c r="I22" s="105" t="s">
        <v>73</v>
      </c>
      <c r="J22" s="105" t="s">
        <v>176</v>
      </c>
      <c r="K22" s="105" t="s">
        <v>183</v>
      </c>
      <c r="L22" s="105" t="s">
        <v>184</v>
      </c>
      <c r="M22" s="112">
        <v>4779</v>
      </c>
      <c r="N22" s="112">
        <v>5441.3</v>
      </c>
      <c r="O22" s="112">
        <v>5359.72</v>
      </c>
      <c r="P22" s="112">
        <f>O22/M22*100</f>
        <v>112.15149612889725</v>
      </c>
      <c r="Q22" s="110">
        <f>O22/N22*100</f>
        <v>98.500725929465389</v>
      </c>
    </row>
    <row r="23" spans="1:17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99"/>
      <c r="N23" s="129"/>
      <c r="O23" s="99"/>
      <c r="P23" s="113"/>
      <c r="Q23" s="113"/>
    </row>
    <row r="24" spans="1:17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113"/>
      <c r="Q24" s="113"/>
    </row>
    <row r="25" spans="1:17" x14ac:dyDescent="0.25">
      <c r="A25" s="114"/>
      <c r="B25" s="114"/>
      <c r="C25" s="114"/>
      <c r="D25" s="114"/>
      <c r="E25" s="114"/>
      <c r="F25" s="115" t="s">
        <v>138</v>
      </c>
      <c r="G25" s="116"/>
      <c r="H25" s="115"/>
      <c r="I25" s="115" t="s">
        <v>139</v>
      </c>
      <c r="J25" s="115"/>
      <c r="K25" s="115"/>
      <c r="L25" s="114"/>
      <c r="M25" s="114"/>
      <c r="N25" s="114"/>
      <c r="O25" s="114"/>
      <c r="P25" s="114"/>
      <c r="Q25" s="114"/>
    </row>
  </sheetData>
  <mergeCells count="42">
    <mergeCell ref="L4:L5"/>
    <mergeCell ref="M4:M5"/>
    <mergeCell ref="N4:N5"/>
    <mergeCell ref="A1:Q1"/>
    <mergeCell ref="A2:Q2"/>
    <mergeCell ref="A3:E4"/>
    <mergeCell ref="F3:F5"/>
    <mergeCell ref="O4:O5"/>
    <mergeCell ref="P4:P5"/>
    <mergeCell ref="Q4:Q5"/>
    <mergeCell ref="I4:I5"/>
    <mergeCell ref="G3:G5"/>
    <mergeCell ref="H3:L3"/>
    <mergeCell ref="M3:O3"/>
    <mergeCell ref="P3:Q3"/>
    <mergeCell ref="H4:H5"/>
    <mergeCell ref="J4:J5"/>
    <mergeCell ref="K4:K5"/>
    <mergeCell ref="F7:F8"/>
    <mergeCell ref="A9:A10"/>
    <mergeCell ref="B9:B10"/>
    <mergeCell ref="C9:C10"/>
    <mergeCell ref="D9:D10"/>
    <mergeCell ref="E9:E10"/>
    <mergeCell ref="F9:F10"/>
    <mergeCell ref="A7:A8"/>
    <mergeCell ref="B7:B8"/>
    <mergeCell ref="C7:C8"/>
    <mergeCell ref="D7:D8"/>
    <mergeCell ref="E7:E8"/>
    <mergeCell ref="F14:F15"/>
    <mergeCell ref="A21:A22"/>
    <mergeCell ref="B21:B22"/>
    <mergeCell ref="C21:C22"/>
    <mergeCell ref="D21:D22"/>
    <mergeCell ref="E21:E22"/>
    <mergeCell ref="F21:F22"/>
    <mergeCell ref="A14:A15"/>
    <mergeCell ref="B14:B15"/>
    <mergeCell ref="C14:C15"/>
    <mergeCell ref="D14:D15"/>
    <mergeCell ref="E14:E15"/>
  </mergeCells>
  <pageMargins left="0.98425196850393704" right="0.98425196850393704" top="0.98425196850393704" bottom="0.98425196850393704" header="0.51181102362204722" footer="0.51181102362204722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G36"/>
  <sheetViews>
    <sheetView workbookViewId="0">
      <selection activeCell="I15" sqref="I15"/>
    </sheetView>
  </sheetViews>
  <sheetFormatPr defaultRowHeight="15" x14ac:dyDescent="0.25"/>
  <cols>
    <col min="1" max="2" width="6" customWidth="1"/>
    <col min="3" max="3" width="22" customWidth="1"/>
    <col min="4" max="4" width="51.5703125" customWidth="1"/>
    <col min="5" max="5" width="17.5703125" customWidth="1"/>
    <col min="6" max="6" width="15.140625" customWidth="1"/>
    <col min="7" max="7" width="16.140625" customWidth="1"/>
  </cols>
  <sheetData>
    <row r="1" spans="1:7" ht="4.1500000000000004" customHeight="1" x14ac:dyDescent="0.25">
      <c r="A1" s="10"/>
      <c r="B1" s="10"/>
      <c r="C1" s="10"/>
      <c r="D1" s="10"/>
      <c r="E1" s="10"/>
      <c r="F1" s="10"/>
      <c r="G1" s="10"/>
    </row>
    <row r="2" spans="1:7" ht="17.25" customHeight="1" x14ac:dyDescent="0.25">
      <c r="A2" s="284" t="s">
        <v>59</v>
      </c>
      <c r="B2" s="285"/>
      <c r="C2" s="285"/>
      <c r="D2" s="285"/>
      <c r="E2" s="285"/>
      <c r="F2" s="285"/>
      <c r="G2" s="285"/>
    </row>
    <row r="3" spans="1:7" ht="9.75" customHeight="1" x14ac:dyDescent="0.25">
      <c r="A3" s="10"/>
      <c r="B3" s="10"/>
      <c r="C3" s="10"/>
      <c r="D3" s="10"/>
      <c r="E3" s="10"/>
      <c r="F3" s="10"/>
      <c r="G3" s="10"/>
    </row>
    <row r="4" spans="1:7" s="25" customFormat="1" ht="24.75" customHeight="1" x14ac:dyDescent="0.2">
      <c r="A4" s="283" t="s">
        <v>18</v>
      </c>
      <c r="B4" s="286"/>
      <c r="C4" s="283" t="s">
        <v>33</v>
      </c>
      <c r="D4" s="283" t="s">
        <v>34</v>
      </c>
      <c r="E4" s="289" t="s">
        <v>35</v>
      </c>
      <c r="F4" s="290"/>
      <c r="G4" s="283" t="s">
        <v>58</v>
      </c>
    </row>
    <row r="5" spans="1:7" s="25" customFormat="1" ht="29.25" customHeight="1" x14ac:dyDescent="0.2">
      <c r="A5" s="283"/>
      <c r="B5" s="286"/>
      <c r="C5" s="286" t="s">
        <v>30</v>
      </c>
      <c r="D5" s="286"/>
      <c r="E5" s="287" t="s">
        <v>56</v>
      </c>
      <c r="F5" s="291" t="s">
        <v>57</v>
      </c>
      <c r="G5" s="283"/>
    </row>
    <row r="6" spans="1:7" s="25" customFormat="1" ht="23.25" customHeight="1" x14ac:dyDescent="0.2">
      <c r="A6" s="11" t="s">
        <v>23</v>
      </c>
      <c r="B6" s="11" t="s">
        <v>19</v>
      </c>
      <c r="C6" s="286"/>
      <c r="D6" s="286"/>
      <c r="E6" s="288"/>
      <c r="F6" s="292"/>
      <c r="G6" s="283"/>
    </row>
    <row r="7" spans="1:7" s="25" customFormat="1" ht="11.25" x14ac:dyDescent="0.2">
      <c r="A7" s="11">
        <v>1</v>
      </c>
      <c r="B7" s="11">
        <v>2</v>
      </c>
      <c r="C7" s="78">
        <v>3</v>
      </c>
      <c r="D7" s="78">
        <v>4</v>
      </c>
      <c r="E7" s="79">
        <v>5</v>
      </c>
      <c r="F7" s="80">
        <v>6</v>
      </c>
      <c r="G7" s="11">
        <v>7</v>
      </c>
    </row>
    <row r="8" spans="1:7" ht="15" customHeight="1" x14ac:dyDescent="0.25">
      <c r="A8" s="280" t="s">
        <v>67</v>
      </c>
      <c r="B8" s="280" t="s">
        <v>68</v>
      </c>
      <c r="C8" s="282" t="s">
        <v>250</v>
      </c>
      <c r="D8" s="12" t="s">
        <v>32</v>
      </c>
      <c r="E8" s="259">
        <f>E9</f>
        <v>29243.309999999998</v>
      </c>
      <c r="F8" s="259">
        <f>F9</f>
        <v>28674.240000000002</v>
      </c>
      <c r="G8" s="221">
        <f>F8/E8*100</f>
        <v>98.054016457097376</v>
      </c>
    </row>
    <row r="9" spans="1:7" ht="15" customHeight="1" x14ac:dyDescent="0.25">
      <c r="A9" s="280"/>
      <c r="B9" s="280"/>
      <c r="C9" s="282"/>
      <c r="D9" s="14" t="s">
        <v>141</v>
      </c>
      <c r="E9" s="222">
        <f>E11+E12</f>
        <v>29243.309999999998</v>
      </c>
      <c r="F9" s="260">
        <f>F11+F12</f>
        <v>28674.240000000002</v>
      </c>
      <c r="G9" s="223">
        <f>G11</f>
        <v>98.054016457097376</v>
      </c>
    </row>
    <row r="10" spans="1:7" ht="15" customHeight="1" x14ac:dyDescent="0.25">
      <c r="A10" s="280"/>
      <c r="B10" s="280"/>
      <c r="C10" s="282"/>
      <c r="D10" s="17" t="s">
        <v>37</v>
      </c>
      <c r="E10" s="222"/>
      <c r="F10" s="222"/>
      <c r="G10" s="221"/>
    </row>
    <row r="11" spans="1:7" ht="15" customHeight="1" x14ac:dyDescent="0.25">
      <c r="A11" s="280"/>
      <c r="B11" s="280"/>
      <c r="C11" s="282"/>
      <c r="D11" s="17" t="s">
        <v>38</v>
      </c>
      <c r="E11" s="222">
        <f>'ф 1'!N7</f>
        <v>29243.309999999998</v>
      </c>
      <c r="F11" s="222">
        <f>'ф 1'!O8</f>
        <v>28674.240000000002</v>
      </c>
      <c r="G11" s="223">
        <f>F11/E11*100</f>
        <v>98.054016457097376</v>
      </c>
    </row>
    <row r="12" spans="1:7" ht="15" customHeight="1" x14ac:dyDescent="0.25">
      <c r="A12" s="280"/>
      <c r="B12" s="280"/>
      <c r="C12" s="282"/>
      <c r="D12" s="17" t="s">
        <v>142</v>
      </c>
      <c r="E12" s="222"/>
      <c r="F12" s="222"/>
      <c r="G12" s="223"/>
    </row>
    <row r="13" spans="1:7" ht="15" customHeight="1" x14ac:dyDescent="0.25">
      <c r="A13" s="280"/>
      <c r="B13" s="280"/>
      <c r="C13" s="282"/>
      <c r="D13" s="17" t="s">
        <v>143</v>
      </c>
      <c r="E13" s="222"/>
      <c r="F13" s="222"/>
      <c r="G13" s="221"/>
    </row>
    <row r="14" spans="1:7" ht="27" customHeight="1" x14ac:dyDescent="0.25">
      <c r="A14" s="280"/>
      <c r="B14" s="280"/>
      <c r="C14" s="282"/>
      <c r="D14" s="19" t="s">
        <v>144</v>
      </c>
      <c r="E14" s="224"/>
      <c r="F14" s="224"/>
      <c r="G14" s="225"/>
    </row>
    <row r="15" spans="1:7" ht="15" customHeight="1" x14ac:dyDescent="0.25">
      <c r="A15" s="280"/>
      <c r="B15" s="280"/>
      <c r="C15" s="282"/>
      <c r="D15" s="19" t="s">
        <v>145</v>
      </c>
      <c r="E15" s="226"/>
      <c r="F15" s="226"/>
      <c r="G15" s="225"/>
    </row>
    <row r="16" spans="1:7" ht="15" hidden="1" customHeight="1" x14ac:dyDescent="0.25">
      <c r="A16" s="280" t="s">
        <v>0</v>
      </c>
      <c r="B16" s="280" t="s">
        <v>17</v>
      </c>
      <c r="C16" s="282" t="s">
        <v>2</v>
      </c>
      <c r="D16" s="12" t="s">
        <v>32</v>
      </c>
      <c r="E16" s="20"/>
      <c r="F16" s="20"/>
      <c r="G16" s="20"/>
    </row>
    <row r="17" spans="1:7" ht="15" hidden="1" customHeight="1" x14ac:dyDescent="0.25">
      <c r="A17" s="280"/>
      <c r="B17" s="280"/>
      <c r="C17" s="282"/>
      <c r="D17" s="14" t="s">
        <v>36</v>
      </c>
      <c r="E17" s="21"/>
      <c r="F17" s="21"/>
      <c r="G17" s="21"/>
    </row>
    <row r="18" spans="1:7" ht="15" hidden="1" customHeight="1" x14ac:dyDescent="0.25">
      <c r="A18" s="280"/>
      <c r="B18" s="280"/>
      <c r="C18" s="282"/>
      <c r="D18" s="17" t="s">
        <v>37</v>
      </c>
      <c r="E18" s="15"/>
      <c r="F18" s="15"/>
      <c r="G18" s="15"/>
    </row>
    <row r="19" spans="1:7" ht="15" hidden="1" customHeight="1" x14ac:dyDescent="0.25">
      <c r="A19" s="280"/>
      <c r="B19" s="280"/>
      <c r="C19" s="282"/>
      <c r="D19" s="17" t="s">
        <v>38</v>
      </c>
      <c r="E19" s="15"/>
      <c r="F19" s="15"/>
      <c r="G19" s="15"/>
    </row>
    <row r="20" spans="1:7" ht="15" hidden="1" customHeight="1" x14ac:dyDescent="0.25">
      <c r="A20" s="280"/>
      <c r="B20" s="280"/>
      <c r="C20" s="282"/>
      <c r="D20" s="17" t="s">
        <v>41</v>
      </c>
      <c r="E20" s="15"/>
      <c r="F20" s="15"/>
      <c r="G20" s="15"/>
    </row>
    <row r="21" spans="1:7" ht="15" hidden="1" customHeight="1" x14ac:dyDescent="0.25">
      <c r="A21" s="280"/>
      <c r="B21" s="280"/>
      <c r="C21" s="282"/>
      <c r="D21" s="17" t="s">
        <v>42</v>
      </c>
      <c r="E21" s="15"/>
      <c r="F21" s="15"/>
      <c r="G21" s="15"/>
    </row>
    <row r="22" spans="1:7" ht="15" hidden="1" customHeight="1" x14ac:dyDescent="0.25">
      <c r="A22" s="280"/>
      <c r="B22" s="280"/>
      <c r="C22" s="282"/>
      <c r="D22" s="19" t="s">
        <v>43</v>
      </c>
      <c r="E22" s="15"/>
      <c r="F22" s="15"/>
      <c r="G22" s="15"/>
    </row>
    <row r="23" spans="1:7" ht="15" hidden="1" customHeight="1" x14ac:dyDescent="0.25">
      <c r="A23" s="280"/>
      <c r="B23" s="280"/>
      <c r="C23" s="282"/>
      <c r="D23" s="19" t="s">
        <v>44</v>
      </c>
      <c r="E23" s="16"/>
      <c r="F23" s="16"/>
      <c r="G23" s="16"/>
    </row>
    <row r="24" spans="1:7" ht="15" hidden="1" customHeight="1" x14ac:dyDescent="0.25">
      <c r="A24" s="280" t="s">
        <v>0</v>
      </c>
      <c r="B24" s="280" t="s">
        <v>3</v>
      </c>
      <c r="C24" s="282" t="s">
        <v>2</v>
      </c>
      <c r="D24" s="12" t="s">
        <v>32</v>
      </c>
      <c r="E24" s="13"/>
      <c r="F24" s="13"/>
      <c r="G24" s="20"/>
    </row>
    <row r="25" spans="1:7" ht="15" hidden="1" customHeight="1" x14ac:dyDescent="0.25">
      <c r="A25" s="280"/>
      <c r="B25" s="280"/>
      <c r="C25" s="282"/>
      <c r="D25" s="14" t="s">
        <v>36</v>
      </c>
      <c r="E25" s="15"/>
      <c r="F25" s="21"/>
      <c r="G25" s="20"/>
    </row>
    <row r="26" spans="1:7" ht="15" hidden="1" customHeight="1" x14ac:dyDescent="0.25">
      <c r="A26" s="280"/>
      <c r="B26" s="280"/>
      <c r="C26" s="282"/>
      <c r="D26" s="17" t="s">
        <v>37</v>
      </c>
      <c r="E26" s="15"/>
      <c r="F26" s="38"/>
      <c r="G26" s="20"/>
    </row>
    <row r="27" spans="1:7" ht="15" hidden="1" customHeight="1" x14ac:dyDescent="0.25">
      <c r="A27" s="280"/>
      <c r="B27" s="280"/>
      <c r="C27" s="282"/>
      <c r="D27" s="17" t="s">
        <v>38</v>
      </c>
      <c r="E27" s="15"/>
      <c r="F27" s="21"/>
      <c r="G27" s="20"/>
    </row>
    <row r="28" spans="1:7" ht="15" hidden="1" customHeight="1" x14ac:dyDescent="0.25">
      <c r="A28" s="280"/>
      <c r="B28" s="280"/>
      <c r="C28" s="282"/>
      <c r="D28" s="17" t="s">
        <v>39</v>
      </c>
      <c r="E28" s="15"/>
      <c r="F28" s="21"/>
      <c r="G28" s="20"/>
    </row>
    <row r="29" spans="1:7" ht="15" hidden="1" customHeight="1" x14ac:dyDescent="0.25">
      <c r="A29" s="280"/>
      <c r="B29" s="280"/>
      <c r="C29" s="282"/>
      <c r="D29" s="17" t="s">
        <v>40</v>
      </c>
      <c r="E29" s="15"/>
      <c r="F29" s="21"/>
      <c r="G29" s="20"/>
    </row>
    <row r="30" spans="1:7" ht="15" hidden="1" customHeight="1" x14ac:dyDescent="0.25">
      <c r="A30" s="280"/>
      <c r="B30" s="280"/>
      <c r="C30" s="282"/>
      <c r="D30" s="17" t="s">
        <v>42</v>
      </c>
      <c r="E30" s="15"/>
      <c r="F30" s="21"/>
      <c r="G30" s="20"/>
    </row>
    <row r="31" spans="1:7" ht="15" hidden="1" customHeight="1" x14ac:dyDescent="0.25">
      <c r="A31" s="280"/>
      <c r="B31" s="280"/>
      <c r="C31" s="282"/>
      <c r="D31" s="18" t="s">
        <v>45</v>
      </c>
      <c r="E31" s="15"/>
      <c r="F31" s="21"/>
      <c r="G31" s="20"/>
    </row>
    <row r="32" spans="1:7" ht="14.45" hidden="1" customHeight="1" x14ac:dyDescent="0.25">
      <c r="A32" s="280"/>
      <c r="B32" s="280"/>
      <c r="C32" s="282"/>
      <c r="D32" s="23" t="s">
        <v>46</v>
      </c>
      <c r="E32" s="22"/>
      <c r="F32" s="21"/>
      <c r="G32" s="20"/>
    </row>
    <row r="33" spans="1:7" ht="15" hidden="1" customHeight="1" x14ac:dyDescent="0.25">
      <c r="A33" s="281"/>
      <c r="B33" s="281"/>
      <c r="C33" s="282"/>
      <c r="D33" s="19" t="s">
        <v>44</v>
      </c>
      <c r="E33" s="15"/>
      <c r="F33" s="21"/>
      <c r="G33" s="20"/>
    </row>
    <row r="36" spans="1:7" x14ac:dyDescent="0.25">
      <c r="C36" s="117" t="s">
        <v>138</v>
      </c>
      <c r="D36" s="117"/>
      <c r="E36" s="117" t="s">
        <v>139</v>
      </c>
    </row>
  </sheetData>
  <mergeCells count="17">
    <mergeCell ref="G4:G6"/>
    <mergeCell ref="A2:G2"/>
    <mergeCell ref="A4:B5"/>
    <mergeCell ref="C4:C6"/>
    <mergeCell ref="D4:D6"/>
    <mergeCell ref="E5:E6"/>
    <mergeCell ref="E4:F4"/>
    <mergeCell ref="F5:F6"/>
    <mergeCell ref="A24:A33"/>
    <mergeCell ref="B24:B33"/>
    <mergeCell ref="C24:C33"/>
    <mergeCell ref="A8:A15"/>
    <mergeCell ref="B8:B15"/>
    <mergeCell ref="C8:C15"/>
    <mergeCell ref="A16:A23"/>
    <mergeCell ref="B16:B23"/>
    <mergeCell ref="C16:C23"/>
  </mergeCells>
  <phoneticPr fontId="9" type="noConversion"/>
  <pageMargins left="0.98425196850393704" right="0.98425196850393704" top="0.98425196850393704" bottom="0.98425196850393704" header="0.51181102362204722" footer="0.51181102362204722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N39"/>
  <sheetViews>
    <sheetView view="pageBreakPreview" topLeftCell="A33" zoomScale="60" zoomScaleNormal="90" workbookViewId="0">
      <selection activeCell="H34" sqref="H34"/>
    </sheetView>
  </sheetViews>
  <sheetFormatPr defaultColWidth="8.85546875" defaultRowHeight="11.25" x14ac:dyDescent="0.2"/>
  <cols>
    <col min="1" max="1" width="4.7109375" style="37" customWidth="1"/>
    <col min="2" max="2" width="3.7109375" style="37" customWidth="1"/>
    <col min="3" max="3" width="4.140625" style="37" customWidth="1"/>
    <col min="4" max="4" width="4.5703125" style="37" customWidth="1"/>
    <col min="5" max="5" width="30.42578125" style="37" customWidth="1"/>
    <col min="6" max="6" width="17.5703125" style="37" customWidth="1"/>
    <col min="7" max="7" width="11" style="37" customWidth="1"/>
    <col min="8" max="8" width="15.28515625" style="37" customWidth="1"/>
    <col min="9" max="9" width="25.28515625" style="37" customWidth="1"/>
    <col min="10" max="10" width="28.140625" style="85" customWidth="1"/>
    <col min="11" max="11" width="15" style="39" customWidth="1"/>
    <col min="12" max="13" width="0" style="37" hidden="1" customWidth="1"/>
    <col min="14" max="16384" width="8.85546875" style="37"/>
  </cols>
  <sheetData>
    <row r="1" spans="1:14" ht="3" customHeight="1" x14ac:dyDescent="0.2">
      <c r="A1" s="27"/>
      <c r="B1" s="27"/>
      <c r="C1" s="27"/>
      <c r="D1" s="27"/>
      <c r="E1" s="27"/>
      <c r="F1" s="27"/>
      <c r="G1" s="27"/>
      <c r="H1" s="27"/>
      <c r="I1" s="30"/>
      <c r="J1" s="31"/>
      <c r="K1" s="31"/>
      <c r="L1" s="30"/>
      <c r="M1" s="30"/>
      <c r="N1" s="32"/>
    </row>
    <row r="2" spans="1:14" ht="12.75" x14ac:dyDescent="0.2">
      <c r="A2" s="294" t="s">
        <v>54</v>
      </c>
      <c r="B2" s="295"/>
      <c r="C2" s="295"/>
      <c r="D2" s="295"/>
      <c r="E2" s="295"/>
      <c r="F2" s="295"/>
      <c r="G2" s="295"/>
      <c r="H2" s="295"/>
      <c r="I2" s="295"/>
      <c r="J2" s="295"/>
    </row>
    <row r="3" spans="1:14" x14ac:dyDescent="0.2">
      <c r="A3" s="33"/>
      <c r="B3" s="33"/>
      <c r="C3" s="33"/>
      <c r="D3" s="28"/>
      <c r="E3" s="28"/>
      <c r="F3" s="28"/>
      <c r="G3" s="28"/>
      <c r="H3" s="28"/>
      <c r="I3" s="28"/>
      <c r="J3" s="34"/>
    </row>
    <row r="4" spans="1:14" ht="42" customHeight="1" x14ac:dyDescent="0.2">
      <c r="A4" s="296" t="s">
        <v>18</v>
      </c>
      <c r="B4" s="296"/>
      <c r="C4" s="296"/>
      <c r="D4" s="296"/>
      <c r="E4" s="297" t="s">
        <v>24</v>
      </c>
      <c r="F4" s="297" t="s">
        <v>4</v>
      </c>
      <c r="G4" s="297" t="s">
        <v>52</v>
      </c>
      <c r="H4" s="297" t="s">
        <v>53</v>
      </c>
      <c r="I4" s="297" t="s">
        <v>15</v>
      </c>
      <c r="J4" s="297" t="s">
        <v>48</v>
      </c>
      <c r="K4" s="293" t="s">
        <v>49</v>
      </c>
    </row>
    <row r="5" spans="1:14" ht="15" customHeight="1" x14ac:dyDescent="0.2">
      <c r="A5" s="26" t="s">
        <v>23</v>
      </c>
      <c r="B5" s="26" t="s">
        <v>19</v>
      </c>
      <c r="C5" s="26" t="s">
        <v>20</v>
      </c>
      <c r="D5" s="26" t="s">
        <v>21</v>
      </c>
      <c r="E5" s="298"/>
      <c r="F5" s="298"/>
      <c r="G5" s="298"/>
      <c r="H5" s="298"/>
      <c r="I5" s="298"/>
      <c r="J5" s="298"/>
      <c r="K5" s="293"/>
    </row>
    <row r="6" spans="1:14" s="46" customFormat="1" ht="38.25" x14ac:dyDescent="0.2">
      <c r="A6" s="42">
        <v>15</v>
      </c>
      <c r="B6" s="42">
        <v>0</v>
      </c>
      <c r="C6" s="42"/>
      <c r="D6" s="42"/>
      <c r="E6" s="43" t="s">
        <v>69</v>
      </c>
      <c r="F6" s="44"/>
      <c r="G6" s="44"/>
      <c r="H6" s="44"/>
      <c r="I6" s="44"/>
      <c r="J6" s="44"/>
      <c r="K6" s="45"/>
    </row>
    <row r="7" spans="1:14" s="124" customFormat="1" ht="76.5" x14ac:dyDescent="0.2">
      <c r="A7" s="47" t="s">
        <v>67</v>
      </c>
      <c r="B7" s="47" t="s">
        <v>68</v>
      </c>
      <c r="C7" s="47" t="s">
        <v>25</v>
      </c>
      <c r="D7" s="48"/>
      <c r="E7" s="49" t="s">
        <v>70</v>
      </c>
      <c r="F7" s="165" t="s">
        <v>69</v>
      </c>
      <c r="G7" s="50" t="s">
        <v>258</v>
      </c>
      <c r="H7" s="50"/>
      <c r="I7" s="166"/>
      <c r="J7" s="167"/>
      <c r="K7" s="89"/>
    </row>
    <row r="8" spans="1:14" s="53" customFormat="1" ht="108.75" customHeight="1" x14ac:dyDescent="0.2">
      <c r="A8" s="82">
        <v>15</v>
      </c>
      <c r="B8" s="82">
        <v>0</v>
      </c>
      <c r="C8" s="83" t="s">
        <v>73</v>
      </c>
      <c r="D8" s="82">
        <v>1</v>
      </c>
      <c r="E8" s="84" t="s">
        <v>71</v>
      </c>
      <c r="F8" s="84" t="s">
        <v>72</v>
      </c>
      <c r="G8" s="84" t="s">
        <v>252</v>
      </c>
      <c r="H8" s="84" t="s">
        <v>74</v>
      </c>
      <c r="I8" s="90" t="s">
        <v>196</v>
      </c>
      <c r="J8" s="170" t="s">
        <v>265</v>
      </c>
      <c r="K8" s="160"/>
      <c r="L8" s="123" t="s">
        <v>188</v>
      </c>
    </row>
    <row r="9" spans="1:14" s="53" customFormat="1" ht="72" x14ac:dyDescent="0.2">
      <c r="A9" s="82">
        <v>15</v>
      </c>
      <c r="B9" s="82">
        <v>0</v>
      </c>
      <c r="C9" s="83" t="s">
        <v>73</v>
      </c>
      <c r="D9" s="82">
        <v>2</v>
      </c>
      <c r="E9" s="84" t="s">
        <v>76</v>
      </c>
      <c r="F9" s="84" t="s">
        <v>72</v>
      </c>
      <c r="G9" s="84" t="s">
        <v>252</v>
      </c>
      <c r="H9" s="84" t="s">
        <v>74</v>
      </c>
      <c r="I9" s="81" t="s">
        <v>86</v>
      </c>
      <c r="J9" s="81" t="s">
        <v>268</v>
      </c>
      <c r="K9" s="81" t="s">
        <v>133</v>
      </c>
    </row>
    <row r="10" spans="1:14" s="53" customFormat="1" ht="124.5" customHeight="1" x14ac:dyDescent="0.2">
      <c r="A10" s="82">
        <v>15</v>
      </c>
      <c r="B10" s="82">
        <v>0</v>
      </c>
      <c r="C10" s="83" t="s">
        <v>73</v>
      </c>
      <c r="D10" s="82">
        <v>3</v>
      </c>
      <c r="E10" s="84" t="s">
        <v>77</v>
      </c>
      <c r="F10" s="84" t="s">
        <v>72</v>
      </c>
      <c r="G10" s="84" t="s">
        <v>252</v>
      </c>
      <c r="H10" s="84" t="s">
        <v>74</v>
      </c>
      <c r="I10" s="92" t="s">
        <v>87</v>
      </c>
      <c r="J10" s="171" t="s">
        <v>269</v>
      </c>
      <c r="K10" s="90" t="s">
        <v>133</v>
      </c>
    </row>
    <row r="11" spans="1:14" s="53" customFormat="1" ht="60" x14ac:dyDescent="0.2">
      <c r="A11" s="82">
        <v>15</v>
      </c>
      <c r="B11" s="82">
        <v>0</v>
      </c>
      <c r="C11" s="83" t="s">
        <v>73</v>
      </c>
      <c r="D11" s="82">
        <v>4</v>
      </c>
      <c r="E11" s="84" t="s">
        <v>78</v>
      </c>
      <c r="F11" s="84" t="s">
        <v>72</v>
      </c>
      <c r="G11" s="84" t="s">
        <v>252</v>
      </c>
      <c r="H11" s="84" t="s">
        <v>74</v>
      </c>
      <c r="I11" s="92" t="s">
        <v>88</v>
      </c>
      <c r="J11" s="139" t="s">
        <v>140</v>
      </c>
      <c r="K11" s="89"/>
      <c r="L11" s="124"/>
    </row>
    <row r="12" spans="1:14" s="53" customFormat="1" ht="120" x14ac:dyDescent="0.2">
      <c r="A12" s="82">
        <v>15</v>
      </c>
      <c r="B12" s="82">
        <v>0</v>
      </c>
      <c r="C12" s="83" t="s">
        <v>73</v>
      </c>
      <c r="D12" s="82">
        <v>5</v>
      </c>
      <c r="E12" s="84" t="s">
        <v>79</v>
      </c>
      <c r="F12" s="84" t="s">
        <v>72</v>
      </c>
      <c r="G12" s="84" t="s">
        <v>252</v>
      </c>
      <c r="H12" s="84" t="s">
        <v>74</v>
      </c>
      <c r="I12" s="91" t="s">
        <v>89</v>
      </c>
      <c r="J12" s="139" t="s">
        <v>270</v>
      </c>
      <c r="K12" s="90"/>
    </row>
    <row r="13" spans="1:14" s="53" customFormat="1" ht="60" x14ac:dyDescent="0.2">
      <c r="A13" s="82">
        <v>15</v>
      </c>
      <c r="B13" s="82">
        <v>0</v>
      </c>
      <c r="C13" s="83" t="s">
        <v>73</v>
      </c>
      <c r="D13" s="82">
        <v>6</v>
      </c>
      <c r="E13" s="84" t="s">
        <v>80</v>
      </c>
      <c r="F13" s="84" t="s">
        <v>72</v>
      </c>
      <c r="G13" s="84" t="s">
        <v>252</v>
      </c>
      <c r="H13" s="84" t="s">
        <v>74</v>
      </c>
      <c r="I13" s="92" t="s">
        <v>90</v>
      </c>
      <c r="J13" s="159" t="s">
        <v>205</v>
      </c>
      <c r="K13" s="90" t="s">
        <v>133</v>
      </c>
    </row>
    <row r="14" spans="1:14" s="53" customFormat="1" ht="60" x14ac:dyDescent="0.2">
      <c r="A14" s="82">
        <v>15</v>
      </c>
      <c r="B14" s="82">
        <v>0</v>
      </c>
      <c r="C14" s="83" t="s">
        <v>73</v>
      </c>
      <c r="D14" s="82">
        <v>7</v>
      </c>
      <c r="E14" s="84" t="s">
        <v>147</v>
      </c>
      <c r="F14" s="84" t="s">
        <v>72</v>
      </c>
      <c r="G14" s="84" t="s">
        <v>252</v>
      </c>
      <c r="H14" s="84" t="s">
        <v>74</v>
      </c>
      <c r="I14" s="91" t="s">
        <v>91</v>
      </c>
      <c r="J14" s="172" t="s">
        <v>136</v>
      </c>
      <c r="K14" s="90" t="s">
        <v>133</v>
      </c>
    </row>
    <row r="15" spans="1:14" s="53" customFormat="1" ht="60" x14ac:dyDescent="0.2">
      <c r="A15" s="82">
        <v>15</v>
      </c>
      <c r="B15" s="82">
        <v>0</v>
      </c>
      <c r="C15" s="83" t="s">
        <v>73</v>
      </c>
      <c r="D15" s="73">
        <v>8</v>
      </c>
      <c r="E15" s="84" t="s">
        <v>81</v>
      </c>
      <c r="F15" s="84" t="s">
        <v>72</v>
      </c>
      <c r="G15" s="84" t="s">
        <v>252</v>
      </c>
      <c r="H15" s="84" t="s">
        <v>74</v>
      </c>
      <c r="I15" s="91" t="s">
        <v>92</v>
      </c>
      <c r="J15" s="92" t="s">
        <v>216</v>
      </c>
      <c r="K15" s="90" t="s">
        <v>133</v>
      </c>
    </row>
    <row r="16" spans="1:14" s="53" customFormat="1" ht="72" x14ac:dyDescent="0.2">
      <c r="A16" s="82">
        <v>15</v>
      </c>
      <c r="B16" s="82">
        <v>0</v>
      </c>
      <c r="C16" s="83" t="s">
        <v>73</v>
      </c>
      <c r="D16" s="73">
        <v>9</v>
      </c>
      <c r="E16" s="84" t="s">
        <v>82</v>
      </c>
      <c r="F16" s="84" t="s">
        <v>72</v>
      </c>
      <c r="G16" s="84" t="s">
        <v>252</v>
      </c>
      <c r="H16" s="84" t="s">
        <v>74</v>
      </c>
      <c r="I16" s="92" t="s">
        <v>93</v>
      </c>
      <c r="J16" s="171" t="s">
        <v>271</v>
      </c>
      <c r="K16" s="90" t="s">
        <v>133</v>
      </c>
    </row>
    <row r="17" spans="1:12" s="53" customFormat="1" ht="84" x14ac:dyDescent="0.2">
      <c r="A17" s="82">
        <v>15</v>
      </c>
      <c r="B17" s="82">
        <v>0</v>
      </c>
      <c r="C17" s="83" t="s">
        <v>73</v>
      </c>
      <c r="D17" s="73">
        <v>10</v>
      </c>
      <c r="E17" s="84" t="s">
        <v>83</v>
      </c>
      <c r="F17" s="84" t="s">
        <v>72</v>
      </c>
      <c r="G17" s="84" t="s">
        <v>252</v>
      </c>
      <c r="H17" s="84" t="s">
        <v>74</v>
      </c>
      <c r="I17" s="92" t="s">
        <v>94</v>
      </c>
      <c r="J17" s="171" t="s">
        <v>272</v>
      </c>
      <c r="K17" s="90" t="s">
        <v>133</v>
      </c>
    </row>
    <row r="18" spans="1:12" s="53" customFormat="1" ht="198" customHeight="1" x14ac:dyDescent="0.2">
      <c r="A18" s="82">
        <v>15</v>
      </c>
      <c r="B18" s="82">
        <v>0</v>
      </c>
      <c r="C18" s="83" t="s">
        <v>73</v>
      </c>
      <c r="D18" s="73">
        <v>11</v>
      </c>
      <c r="E18" s="84" t="s">
        <v>84</v>
      </c>
      <c r="F18" s="84" t="s">
        <v>72</v>
      </c>
      <c r="G18" s="84" t="s">
        <v>252</v>
      </c>
      <c r="H18" s="84" t="s">
        <v>74</v>
      </c>
      <c r="I18" s="92" t="s">
        <v>95</v>
      </c>
      <c r="J18" s="159" t="s">
        <v>215</v>
      </c>
      <c r="K18" s="90" t="s">
        <v>146</v>
      </c>
    </row>
    <row r="19" spans="1:12" s="53" customFormat="1" ht="76.5" customHeight="1" x14ac:dyDescent="0.2">
      <c r="A19" s="70">
        <v>15</v>
      </c>
      <c r="B19" s="70">
        <v>0</v>
      </c>
      <c r="C19" s="71" t="s">
        <v>73</v>
      </c>
      <c r="D19" s="73">
        <v>12</v>
      </c>
      <c r="E19" s="72" t="s">
        <v>85</v>
      </c>
      <c r="F19" s="72" t="s">
        <v>72</v>
      </c>
      <c r="G19" s="140" t="s">
        <v>253</v>
      </c>
      <c r="H19" s="91" t="s">
        <v>74</v>
      </c>
      <c r="I19" s="91" t="s">
        <v>96</v>
      </c>
      <c r="J19" s="173" t="s">
        <v>259</v>
      </c>
      <c r="K19" s="52"/>
    </row>
    <row r="20" spans="1:12" s="53" customFormat="1" ht="96" x14ac:dyDescent="0.2">
      <c r="A20" s="70">
        <v>15</v>
      </c>
      <c r="B20" s="70">
        <v>0</v>
      </c>
      <c r="C20" s="71" t="s">
        <v>73</v>
      </c>
      <c r="D20" s="73">
        <v>13</v>
      </c>
      <c r="E20" s="72" t="s">
        <v>206</v>
      </c>
      <c r="F20" s="72" t="s">
        <v>72</v>
      </c>
      <c r="G20" s="84" t="s">
        <v>252</v>
      </c>
      <c r="H20" s="72" t="s">
        <v>74</v>
      </c>
      <c r="I20" s="84" t="s">
        <v>207</v>
      </c>
      <c r="J20" s="150" t="s">
        <v>217</v>
      </c>
      <c r="K20" s="52"/>
    </row>
    <row r="21" spans="1:12" s="53" customFormat="1" ht="130.5" customHeight="1" x14ac:dyDescent="0.2">
      <c r="A21" s="47" t="s">
        <v>67</v>
      </c>
      <c r="B21" s="47" t="s">
        <v>68</v>
      </c>
      <c r="C21" s="47" t="s">
        <v>22</v>
      </c>
      <c r="D21" s="48"/>
      <c r="E21" s="49" t="s">
        <v>97</v>
      </c>
      <c r="F21" s="50" t="s">
        <v>69</v>
      </c>
      <c r="G21" s="50" t="s">
        <v>252</v>
      </c>
      <c r="H21" s="72"/>
      <c r="I21" s="95"/>
      <c r="J21" s="51"/>
      <c r="K21" s="52"/>
      <c r="L21" s="124"/>
    </row>
    <row r="22" spans="1:12" s="53" customFormat="1" ht="134.25" customHeight="1" x14ac:dyDescent="0.2">
      <c r="A22" s="54" t="s">
        <v>67</v>
      </c>
      <c r="B22" s="54" t="s">
        <v>68</v>
      </c>
      <c r="C22" s="54" t="s">
        <v>22</v>
      </c>
      <c r="D22" s="151">
        <v>1</v>
      </c>
      <c r="E22" s="72" t="s">
        <v>98</v>
      </c>
      <c r="F22" s="72" t="s">
        <v>72</v>
      </c>
      <c r="G22" s="164" t="s">
        <v>252</v>
      </c>
      <c r="H22" s="72" t="s">
        <v>74</v>
      </c>
      <c r="I22" s="227" t="s">
        <v>109</v>
      </c>
      <c r="J22" s="139" t="s">
        <v>266</v>
      </c>
      <c r="K22" s="96" t="s">
        <v>132</v>
      </c>
    </row>
    <row r="23" spans="1:12" s="53" customFormat="1" ht="145.5" customHeight="1" x14ac:dyDescent="0.2">
      <c r="A23" s="54" t="s">
        <v>67</v>
      </c>
      <c r="B23" s="54" t="s">
        <v>68</v>
      </c>
      <c r="C23" s="54" t="s">
        <v>22</v>
      </c>
      <c r="D23" s="151">
        <v>2</v>
      </c>
      <c r="E23" s="72" t="s">
        <v>99</v>
      </c>
      <c r="F23" s="72" t="s">
        <v>72</v>
      </c>
      <c r="G23" s="84" t="s">
        <v>258</v>
      </c>
      <c r="H23" s="72" t="s">
        <v>74</v>
      </c>
      <c r="I23" s="227" t="s">
        <v>110</v>
      </c>
      <c r="J23" s="81" t="s">
        <v>134</v>
      </c>
      <c r="K23" s="81" t="s">
        <v>133</v>
      </c>
      <c r="L23" s="124" t="s">
        <v>190</v>
      </c>
    </row>
    <row r="24" spans="1:12" s="53" customFormat="1" ht="129.75" customHeight="1" x14ac:dyDescent="0.2">
      <c r="A24" s="54" t="s">
        <v>67</v>
      </c>
      <c r="B24" s="54" t="s">
        <v>68</v>
      </c>
      <c r="C24" s="54" t="s">
        <v>22</v>
      </c>
      <c r="D24" s="151">
        <v>3</v>
      </c>
      <c r="E24" s="72" t="s">
        <v>100</v>
      </c>
      <c r="F24" s="72" t="s">
        <v>72</v>
      </c>
      <c r="G24" s="140" t="s">
        <v>252</v>
      </c>
      <c r="H24" s="91" t="s">
        <v>74</v>
      </c>
      <c r="I24" s="91" t="s">
        <v>111</v>
      </c>
      <c r="J24" s="139" t="s">
        <v>260</v>
      </c>
      <c r="K24" s="96" t="s">
        <v>133</v>
      </c>
    </row>
    <row r="25" spans="1:12" s="53" customFormat="1" ht="81" customHeight="1" x14ac:dyDescent="0.2">
      <c r="A25" s="54" t="s">
        <v>67</v>
      </c>
      <c r="B25" s="54" t="s">
        <v>68</v>
      </c>
      <c r="C25" s="54" t="s">
        <v>22</v>
      </c>
      <c r="D25" s="151">
        <v>4</v>
      </c>
      <c r="E25" s="72" t="s">
        <v>85</v>
      </c>
      <c r="F25" s="72" t="s">
        <v>72</v>
      </c>
      <c r="G25" s="84" t="s">
        <v>212</v>
      </c>
      <c r="H25" s="72" t="s">
        <v>74</v>
      </c>
      <c r="I25" s="227" t="s">
        <v>112</v>
      </c>
      <c r="J25" s="81" t="s">
        <v>202</v>
      </c>
      <c r="K25" s="52"/>
    </row>
    <row r="26" spans="1:12" s="53" customFormat="1" ht="96" customHeight="1" x14ac:dyDescent="0.2">
      <c r="A26" s="54" t="s">
        <v>67</v>
      </c>
      <c r="B26" s="54" t="s">
        <v>68</v>
      </c>
      <c r="C26" s="54" t="s">
        <v>22</v>
      </c>
      <c r="D26" s="151">
        <v>5</v>
      </c>
      <c r="E26" s="72" t="s">
        <v>101</v>
      </c>
      <c r="F26" s="72" t="s">
        <v>72</v>
      </c>
      <c r="G26" s="84" t="s">
        <v>212</v>
      </c>
      <c r="H26" s="72" t="s">
        <v>74</v>
      </c>
      <c r="I26" s="227" t="s">
        <v>113</v>
      </c>
      <c r="J26" s="81" t="s">
        <v>135</v>
      </c>
      <c r="K26" s="81" t="s">
        <v>133</v>
      </c>
    </row>
    <row r="27" spans="1:12" s="53" customFormat="1" ht="89.25" customHeight="1" x14ac:dyDescent="0.2">
      <c r="A27" s="54" t="s">
        <v>67</v>
      </c>
      <c r="B27" s="54" t="s">
        <v>68</v>
      </c>
      <c r="C27" s="54" t="s">
        <v>22</v>
      </c>
      <c r="D27" s="151">
        <v>6</v>
      </c>
      <c r="E27" s="72" t="s">
        <v>102</v>
      </c>
      <c r="F27" s="72" t="s">
        <v>72</v>
      </c>
      <c r="G27" s="140" t="s">
        <v>252</v>
      </c>
      <c r="H27" s="91" t="s">
        <v>74</v>
      </c>
      <c r="I27" s="92" t="s">
        <v>114</v>
      </c>
      <c r="J27" s="228" t="s">
        <v>261</v>
      </c>
      <c r="K27" s="52"/>
      <c r="L27" s="123" t="s">
        <v>191</v>
      </c>
    </row>
    <row r="28" spans="1:12" s="53" customFormat="1" ht="72" x14ac:dyDescent="0.2">
      <c r="A28" s="54" t="s">
        <v>67</v>
      </c>
      <c r="B28" s="54" t="s">
        <v>68</v>
      </c>
      <c r="C28" s="54" t="s">
        <v>22</v>
      </c>
      <c r="D28" s="151">
        <v>7</v>
      </c>
      <c r="E28" s="72" t="s">
        <v>103</v>
      </c>
      <c r="F28" s="72" t="s">
        <v>72</v>
      </c>
      <c r="G28" s="84" t="s">
        <v>252</v>
      </c>
      <c r="H28" s="72" t="s">
        <v>74</v>
      </c>
      <c r="I28" s="84" t="s">
        <v>115</v>
      </c>
      <c r="J28" s="172" t="s">
        <v>218</v>
      </c>
      <c r="K28" s="96" t="s">
        <v>133</v>
      </c>
      <c r="L28" s="123" t="s">
        <v>191</v>
      </c>
    </row>
    <row r="29" spans="1:12" s="53" customFormat="1" ht="60" x14ac:dyDescent="0.2">
      <c r="A29" s="54" t="s">
        <v>67</v>
      </c>
      <c r="B29" s="54" t="s">
        <v>68</v>
      </c>
      <c r="C29" s="54" t="s">
        <v>22</v>
      </c>
      <c r="D29" s="151">
        <v>8</v>
      </c>
      <c r="E29" s="72" t="s">
        <v>104</v>
      </c>
      <c r="F29" s="72" t="s">
        <v>72</v>
      </c>
      <c r="G29" s="84" t="s">
        <v>252</v>
      </c>
      <c r="H29" s="72" t="s">
        <v>74</v>
      </c>
      <c r="I29" s="84" t="s">
        <v>116</v>
      </c>
      <c r="J29" s="172" t="s">
        <v>219</v>
      </c>
      <c r="K29" s="96" t="s">
        <v>151</v>
      </c>
    </row>
    <row r="30" spans="1:12" s="53" customFormat="1" ht="60" x14ac:dyDescent="0.2">
      <c r="A30" s="54" t="s">
        <v>67</v>
      </c>
      <c r="B30" s="54" t="s">
        <v>68</v>
      </c>
      <c r="C30" s="54" t="s">
        <v>22</v>
      </c>
      <c r="D30" s="151">
        <v>9</v>
      </c>
      <c r="E30" s="72" t="s">
        <v>147</v>
      </c>
      <c r="F30" s="72" t="s">
        <v>72</v>
      </c>
      <c r="G30" s="84" t="s">
        <v>252</v>
      </c>
      <c r="H30" s="72" t="s">
        <v>74</v>
      </c>
      <c r="I30" s="227" t="s">
        <v>117</v>
      </c>
      <c r="J30" s="81" t="s">
        <v>136</v>
      </c>
      <c r="K30" s="96" t="s">
        <v>133</v>
      </c>
    </row>
    <row r="31" spans="1:12" s="53" customFormat="1" ht="72" x14ac:dyDescent="0.2">
      <c r="A31" s="54" t="s">
        <v>67</v>
      </c>
      <c r="B31" s="54" t="s">
        <v>68</v>
      </c>
      <c r="C31" s="54" t="s">
        <v>22</v>
      </c>
      <c r="D31" s="151">
        <v>10</v>
      </c>
      <c r="E31" s="72" t="s">
        <v>105</v>
      </c>
      <c r="F31" s="72" t="s">
        <v>72</v>
      </c>
      <c r="G31" s="84" t="s">
        <v>252</v>
      </c>
      <c r="H31" s="72" t="s">
        <v>74</v>
      </c>
      <c r="I31" s="227" t="s">
        <v>118</v>
      </c>
      <c r="J31" s="81" t="s">
        <v>137</v>
      </c>
      <c r="K31" s="81" t="s">
        <v>133</v>
      </c>
      <c r="L31" s="123" t="s">
        <v>189</v>
      </c>
    </row>
    <row r="32" spans="1:12" s="53" customFormat="1" ht="111" customHeight="1" x14ac:dyDescent="0.2">
      <c r="A32" s="54" t="s">
        <v>67</v>
      </c>
      <c r="B32" s="54" t="s">
        <v>68</v>
      </c>
      <c r="C32" s="54" t="s">
        <v>22</v>
      </c>
      <c r="D32" s="151">
        <v>11</v>
      </c>
      <c r="E32" s="72" t="s">
        <v>106</v>
      </c>
      <c r="F32" s="72" t="s">
        <v>72</v>
      </c>
      <c r="G32" s="84" t="s">
        <v>252</v>
      </c>
      <c r="H32" s="72" t="s">
        <v>74</v>
      </c>
      <c r="I32" s="229" t="s">
        <v>119</v>
      </c>
      <c r="J32" s="173" t="s">
        <v>192</v>
      </c>
      <c r="K32" s="52"/>
    </row>
    <row r="33" spans="1:11" s="53" customFormat="1" ht="111.75" customHeight="1" x14ac:dyDescent="0.2">
      <c r="A33" s="54" t="s">
        <v>67</v>
      </c>
      <c r="B33" s="54" t="s">
        <v>68</v>
      </c>
      <c r="C33" s="54" t="s">
        <v>22</v>
      </c>
      <c r="D33" s="151">
        <v>12</v>
      </c>
      <c r="E33" s="72" t="s">
        <v>107</v>
      </c>
      <c r="F33" s="72" t="s">
        <v>108</v>
      </c>
      <c r="G33" s="140" t="s">
        <v>252</v>
      </c>
      <c r="H33" s="91" t="s">
        <v>74</v>
      </c>
      <c r="I33" s="230" t="s">
        <v>120</v>
      </c>
      <c r="J33" s="228" t="s">
        <v>262</v>
      </c>
      <c r="K33" s="52"/>
    </row>
    <row r="34" spans="1:11" s="53" customFormat="1" ht="270" customHeight="1" x14ac:dyDescent="0.2">
      <c r="A34" s="54" t="s">
        <v>67</v>
      </c>
      <c r="B34" s="54" t="s">
        <v>68</v>
      </c>
      <c r="C34" s="54" t="s">
        <v>22</v>
      </c>
      <c r="D34" s="151">
        <v>13</v>
      </c>
      <c r="E34" s="72" t="s">
        <v>220</v>
      </c>
      <c r="F34" s="72" t="s">
        <v>108</v>
      </c>
      <c r="G34" s="140" t="s">
        <v>252</v>
      </c>
      <c r="H34" s="91" t="s">
        <v>74</v>
      </c>
      <c r="I34" s="92" t="s">
        <v>221</v>
      </c>
      <c r="J34" s="228" t="s">
        <v>267</v>
      </c>
      <c r="K34" s="52"/>
    </row>
    <row r="35" spans="1:11" s="56" customFormat="1" ht="60" x14ac:dyDescent="0.2">
      <c r="A35" s="47" t="s">
        <v>67</v>
      </c>
      <c r="B35" s="47" t="s">
        <v>68</v>
      </c>
      <c r="C35" s="47" t="s">
        <v>75</v>
      </c>
      <c r="D35" s="48"/>
      <c r="E35" s="49" t="s">
        <v>150</v>
      </c>
      <c r="F35" s="74" t="s">
        <v>108</v>
      </c>
      <c r="G35" s="50" t="s">
        <v>252</v>
      </c>
      <c r="H35" s="72"/>
      <c r="I35" s="95"/>
      <c r="J35" s="51"/>
      <c r="K35" s="52"/>
    </row>
    <row r="36" spans="1:11" ht="168" x14ac:dyDescent="0.2">
      <c r="A36" s="54" t="s">
        <v>67</v>
      </c>
      <c r="B36" s="54" t="s">
        <v>68</v>
      </c>
      <c r="C36" s="54" t="s">
        <v>75</v>
      </c>
      <c r="D36" s="54" t="s">
        <v>17</v>
      </c>
      <c r="E36" s="150" t="s">
        <v>121</v>
      </c>
      <c r="F36" s="72" t="s">
        <v>108</v>
      </c>
      <c r="G36" s="140" t="s">
        <v>252</v>
      </c>
      <c r="H36" s="72" t="s">
        <v>74</v>
      </c>
      <c r="I36" s="75" t="s">
        <v>122</v>
      </c>
      <c r="J36" s="139" t="s">
        <v>263</v>
      </c>
      <c r="K36" s="55"/>
    </row>
    <row r="38" spans="1:11" ht="15.75" x14ac:dyDescent="0.25">
      <c r="E38" s="174" t="s">
        <v>138</v>
      </c>
      <c r="F38" s="174"/>
      <c r="G38" s="174" t="s">
        <v>139</v>
      </c>
      <c r="H38" s="174"/>
      <c r="I38" s="118"/>
    </row>
    <row r="39" spans="1:11" x14ac:dyDescent="0.2">
      <c r="I39" s="118"/>
    </row>
  </sheetData>
  <mergeCells count="9">
    <mergeCell ref="K4:K5"/>
    <mergeCell ref="A2:J2"/>
    <mergeCell ref="A4:D4"/>
    <mergeCell ref="E4:E5"/>
    <mergeCell ref="F4:F5"/>
    <mergeCell ref="G4:G5"/>
    <mergeCell ref="J4:J5"/>
    <mergeCell ref="I4:I5"/>
    <mergeCell ref="H4:H5"/>
  </mergeCells>
  <phoneticPr fontId="9" type="noConversion"/>
  <pageMargins left="0.39370078740157483" right="0.39370078740157483" top="0.78740157480314965" bottom="0.39370078740157483" header="0.51181102362204722" footer="0.51181102362204722"/>
  <pageSetup paperSize="9" scale="8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16"/>
  <sheetViews>
    <sheetView workbookViewId="0">
      <selection activeCell="I19" sqref="I19"/>
    </sheetView>
  </sheetViews>
  <sheetFormatPr defaultRowHeight="15" x14ac:dyDescent="0.25"/>
  <cols>
    <col min="1" max="3" width="4.28515625" customWidth="1"/>
    <col min="4" max="4" width="23.42578125" customWidth="1"/>
    <col min="5" max="5" width="28.7109375" customWidth="1"/>
    <col min="6" max="6" width="12" customWidth="1"/>
    <col min="7" max="7" width="9.28515625" customWidth="1"/>
    <col min="8" max="11" width="10.7109375" customWidth="1"/>
  </cols>
  <sheetData>
    <row r="1" spans="1:12" s="10" customFormat="1" ht="14.1" customHeight="1" x14ac:dyDescent="0.2">
      <c r="A1" s="5"/>
      <c r="B1" s="5"/>
      <c r="C1" s="5"/>
      <c r="D1" s="5"/>
      <c r="E1" s="5"/>
      <c r="F1" s="5"/>
      <c r="G1" s="5"/>
      <c r="H1" s="5"/>
      <c r="I1" s="3"/>
      <c r="K1" s="5"/>
    </row>
    <row r="2" spans="1:12" s="10" customFormat="1" ht="14.1" customHeight="1" x14ac:dyDescent="0.2">
      <c r="A2" s="299" t="s">
        <v>124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</row>
    <row r="3" spans="1:12" s="10" customFormat="1" ht="14.1" customHeight="1" x14ac:dyDescent="0.2">
      <c r="A3" s="5"/>
      <c r="B3" s="5"/>
      <c r="C3" s="5"/>
      <c r="D3" s="5"/>
      <c r="E3" s="4"/>
      <c r="F3" s="4"/>
      <c r="G3" s="4"/>
      <c r="H3" s="4"/>
      <c r="I3" s="4"/>
      <c r="J3" s="4"/>
      <c r="K3" s="4"/>
    </row>
    <row r="4" spans="1:12" ht="47.25" hidden="1" customHeight="1" x14ac:dyDescent="0.25">
      <c r="A4" s="300" t="s">
        <v>18</v>
      </c>
      <c r="B4" s="300"/>
      <c r="C4" s="301" t="s">
        <v>31</v>
      </c>
      <c r="D4" s="301" t="s">
        <v>5</v>
      </c>
      <c r="E4" s="301" t="s">
        <v>6</v>
      </c>
      <c r="F4" s="301" t="s">
        <v>7</v>
      </c>
      <c r="G4" s="301" t="s">
        <v>51</v>
      </c>
      <c r="H4" s="301" t="s">
        <v>11</v>
      </c>
      <c r="I4" s="301" t="s">
        <v>12</v>
      </c>
      <c r="J4" s="301" t="s">
        <v>13</v>
      </c>
      <c r="K4" s="301" t="s">
        <v>14</v>
      </c>
    </row>
    <row r="5" spans="1:12" ht="14.1" hidden="1" customHeight="1" x14ac:dyDescent="0.25">
      <c r="A5" s="8" t="s">
        <v>23</v>
      </c>
      <c r="B5" s="8" t="s">
        <v>19</v>
      </c>
      <c r="C5" s="302"/>
      <c r="D5" s="303" t="s">
        <v>8</v>
      </c>
      <c r="E5" s="303" t="s">
        <v>30</v>
      </c>
      <c r="F5" s="303"/>
      <c r="G5" s="303"/>
      <c r="H5" s="303"/>
      <c r="I5" s="303"/>
      <c r="J5" s="303"/>
      <c r="K5" s="303"/>
    </row>
    <row r="6" spans="1:12" ht="14.1" hidden="1" customHeight="1" x14ac:dyDescent="0.25">
      <c r="A6" s="63" t="s">
        <v>0</v>
      </c>
      <c r="B6" s="8" t="s">
        <v>1</v>
      </c>
      <c r="C6" s="8"/>
      <c r="D6" s="64" t="s">
        <v>60</v>
      </c>
      <c r="E6" s="64"/>
      <c r="F6" s="64"/>
      <c r="G6" s="64"/>
      <c r="H6" s="64"/>
      <c r="I6" s="64"/>
      <c r="J6" s="64"/>
      <c r="K6" s="64"/>
    </row>
    <row r="7" spans="1:12" ht="45" hidden="1" x14ac:dyDescent="0.25">
      <c r="A7" s="305" t="s">
        <v>0</v>
      </c>
      <c r="B7" s="301" t="s">
        <v>1</v>
      </c>
      <c r="C7" s="305" t="s">
        <v>63</v>
      </c>
      <c r="D7" s="307" t="s">
        <v>64</v>
      </c>
      <c r="E7" s="59" t="s">
        <v>61</v>
      </c>
      <c r="F7" s="60" t="s">
        <v>10</v>
      </c>
      <c r="G7" s="65"/>
      <c r="H7" s="65"/>
      <c r="I7" s="65"/>
      <c r="J7" s="65"/>
      <c r="K7" s="65"/>
    </row>
    <row r="8" spans="1:12" ht="34.5" hidden="1" x14ac:dyDescent="0.25">
      <c r="A8" s="305"/>
      <c r="B8" s="301"/>
      <c r="C8" s="306"/>
      <c r="D8" s="307" t="s">
        <v>9</v>
      </c>
      <c r="E8" s="62" t="s">
        <v>62</v>
      </c>
      <c r="F8" s="66"/>
      <c r="G8" s="67"/>
      <c r="H8" s="67"/>
      <c r="I8" s="67"/>
      <c r="J8" s="67"/>
      <c r="K8" s="67"/>
    </row>
    <row r="9" spans="1:12" ht="45" hidden="1" x14ac:dyDescent="0.25">
      <c r="A9" s="305" t="s">
        <v>0</v>
      </c>
      <c r="B9" s="301" t="s">
        <v>1</v>
      </c>
      <c r="C9" s="305" t="s">
        <v>63</v>
      </c>
      <c r="D9" s="307" t="s">
        <v>64</v>
      </c>
      <c r="E9" s="59" t="s">
        <v>61</v>
      </c>
      <c r="F9" s="60" t="s">
        <v>10</v>
      </c>
      <c r="G9" s="61"/>
      <c r="H9" s="61"/>
      <c r="I9" s="61"/>
      <c r="J9" s="61"/>
      <c r="K9" s="61"/>
    </row>
    <row r="10" spans="1:12" ht="34.5" hidden="1" x14ac:dyDescent="0.25">
      <c r="A10" s="305"/>
      <c r="B10" s="301"/>
      <c r="C10" s="305"/>
      <c r="D10" s="307"/>
      <c r="E10" s="62" t="s">
        <v>62</v>
      </c>
      <c r="F10" s="60"/>
      <c r="G10" s="61"/>
      <c r="H10" s="61"/>
      <c r="I10" s="61"/>
      <c r="J10" s="61"/>
      <c r="K10" s="61"/>
      <c r="L10" s="57"/>
    </row>
    <row r="11" spans="1:12" ht="34.5" hidden="1" x14ac:dyDescent="0.25">
      <c r="A11" s="305"/>
      <c r="B11" s="301"/>
      <c r="C11" s="305"/>
      <c r="D11" s="307"/>
      <c r="E11" s="62" t="s">
        <v>62</v>
      </c>
      <c r="F11" s="60"/>
      <c r="G11" s="61"/>
      <c r="H11" s="61"/>
      <c r="I11" s="61"/>
      <c r="J11" s="61"/>
      <c r="K11" s="61"/>
      <c r="L11" s="57"/>
    </row>
    <row r="12" spans="1:12" x14ac:dyDescent="0.25">
      <c r="G12" s="58"/>
      <c r="H12" s="58"/>
      <c r="I12" s="58"/>
      <c r="J12" s="58"/>
      <c r="K12" s="58"/>
    </row>
    <row r="13" spans="1:12" ht="25.9" customHeight="1" x14ac:dyDescent="0.25">
      <c r="A13" s="304" t="s">
        <v>123</v>
      </c>
      <c r="B13" s="304"/>
      <c r="C13" s="304"/>
      <c r="D13" s="304"/>
      <c r="E13" s="304"/>
      <c r="F13" s="304"/>
      <c r="G13" s="304"/>
      <c r="H13" s="304"/>
      <c r="I13" s="304"/>
      <c r="J13" s="304"/>
      <c r="K13" s="304"/>
    </row>
    <row r="16" spans="1:12" x14ac:dyDescent="0.25">
      <c r="D16" s="117" t="s">
        <v>138</v>
      </c>
      <c r="E16" s="117"/>
      <c r="F16" s="117" t="s">
        <v>139</v>
      </c>
      <c r="G16" s="117"/>
    </row>
  </sheetData>
  <mergeCells count="20">
    <mergeCell ref="A13:K13"/>
    <mergeCell ref="G4:G5"/>
    <mergeCell ref="A7:A8"/>
    <mergeCell ref="B7:B8"/>
    <mergeCell ref="C7:C8"/>
    <mergeCell ref="D7:D8"/>
    <mergeCell ref="A9:A11"/>
    <mergeCell ref="B9:B11"/>
    <mergeCell ref="C9:C11"/>
    <mergeCell ref="D9:D11"/>
    <mergeCell ref="F4:F5"/>
    <mergeCell ref="A2:K2"/>
    <mergeCell ref="A4:B4"/>
    <mergeCell ref="C4:C5"/>
    <mergeCell ref="D4:D5"/>
    <mergeCell ref="E4:E5"/>
    <mergeCell ref="H4:H5"/>
    <mergeCell ref="I4:I5"/>
    <mergeCell ref="J4:J5"/>
    <mergeCell ref="K4:K5"/>
  </mergeCells>
  <phoneticPr fontId="9" type="noConversion"/>
  <pageMargins left="0.39370078740157483" right="0.39370078740157483" top="0.78740157480314965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3"/>
  <sheetViews>
    <sheetView view="pageBreakPreview" zoomScale="60" zoomScaleNormal="80" workbookViewId="0">
      <pane ySplit="7" topLeftCell="A21" activePane="bottomLeft" state="frozen"/>
      <selection pane="bottomLeft" activeCell="AA22" sqref="AA22:AB22"/>
    </sheetView>
  </sheetViews>
  <sheetFormatPr defaultColWidth="8.85546875" defaultRowHeight="15" x14ac:dyDescent="0.25"/>
  <cols>
    <col min="1" max="2" width="4.28515625" style="36" customWidth="1"/>
    <col min="3" max="3" width="3.5703125" style="36" customWidth="1"/>
    <col min="4" max="4" width="37.85546875" style="36" customWidth="1"/>
    <col min="5" max="5" width="13.5703125" style="36" customWidth="1"/>
    <col min="6" max="6" width="11.140625" style="216" customWidth="1"/>
    <col min="7" max="7" width="13.140625" style="216" customWidth="1"/>
    <col min="8" max="8" width="15.42578125" style="87" customWidth="1"/>
    <col min="9" max="9" width="13" style="193" customWidth="1"/>
    <col min="10" max="10" width="14" style="87" customWidth="1"/>
    <col min="11" max="11" width="28.140625" style="87" customWidth="1"/>
    <col min="12" max="12" width="19.42578125" style="202" hidden="1" customWidth="1"/>
    <col min="13" max="13" width="8.85546875" style="40" hidden="1" customWidth="1"/>
    <col min="14" max="14" width="8.85546875" style="36" hidden="1" customWidth="1"/>
    <col min="15" max="23" width="0" style="36" hidden="1" customWidth="1"/>
    <col min="24" max="16384" width="8.85546875" style="36"/>
  </cols>
  <sheetData>
    <row r="1" spans="1:13" x14ac:dyDescent="0.25">
      <c r="A1" s="1"/>
      <c r="B1" s="5"/>
      <c r="C1" s="5"/>
      <c r="D1" s="5"/>
      <c r="E1" s="5"/>
      <c r="F1" s="208"/>
      <c r="G1" s="208"/>
      <c r="H1" s="5"/>
      <c r="I1" s="189"/>
      <c r="J1" s="3"/>
      <c r="K1" s="3"/>
      <c r="L1" s="198"/>
    </row>
    <row r="2" spans="1:13" x14ac:dyDescent="0.25">
      <c r="A2" s="1"/>
      <c r="B2" s="294" t="s">
        <v>50</v>
      </c>
      <c r="C2" s="294"/>
      <c r="D2" s="294"/>
      <c r="E2" s="294"/>
      <c r="F2" s="294"/>
      <c r="G2" s="294"/>
      <c r="H2" s="294"/>
      <c r="I2" s="294"/>
      <c r="J2" s="294"/>
      <c r="K2" s="294"/>
      <c r="L2" s="199"/>
    </row>
    <row r="3" spans="1:13" x14ac:dyDescent="0.25">
      <c r="A3" s="1"/>
      <c r="B3" s="2"/>
      <c r="C3" s="2"/>
      <c r="D3" s="2"/>
      <c r="E3" s="2"/>
      <c r="F3" s="209"/>
      <c r="G3" s="209"/>
      <c r="H3" s="2"/>
      <c r="I3" s="190"/>
      <c r="J3" s="2"/>
      <c r="K3" s="2"/>
      <c r="L3" s="199"/>
    </row>
    <row r="4" spans="1:13" s="37" customFormat="1" ht="38.25" x14ac:dyDescent="0.2">
      <c r="A4" s="297" t="s">
        <v>18</v>
      </c>
      <c r="B4" s="318"/>
      <c r="C4" s="297" t="s">
        <v>26</v>
      </c>
      <c r="D4" s="297" t="s">
        <v>27</v>
      </c>
      <c r="E4" s="297" t="s">
        <v>28</v>
      </c>
      <c r="F4" s="297" t="s">
        <v>29</v>
      </c>
      <c r="G4" s="297"/>
      <c r="H4" s="297"/>
      <c r="I4" s="309" t="s">
        <v>65</v>
      </c>
      <c r="J4" s="312" t="s">
        <v>66</v>
      </c>
      <c r="K4" s="312" t="s">
        <v>55</v>
      </c>
      <c r="L4" s="200" t="s">
        <v>187</v>
      </c>
      <c r="M4" s="41"/>
    </row>
    <row r="5" spans="1:13" s="37" customFormat="1" x14ac:dyDescent="0.25">
      <c r="A5" s="318"/>
      <c r="B5" s="318"/>
      <c r="C5" s="297"/>
      <c r="D5" s="297"/>
      <c r="E5" s="297"/>
      <c r="F5" s="317" t="s">
        <v>274</v>
      </c>
      <c r="G5" s="317" t="s">
        <v>275</v>
      </c>
      <c r="H5" s="297" t="s">
        <v>276</v>
      </c>
      <c r="I5" s="310"/>
      <c r="J5" s="313"/>
      <c r="K5" s="315"/>
      <c r="L5" s="200"/>
      <c r="M5" s="122" t="s">
        <v>194</v>
      </c>
    </row>
    <row r="6" spans="1:13" s="37" customFormat="1" ht="60" customHeight="1" x14ac:dyDescent="0.25">
      <c r="A6" s="29" t="s">
        <v>23</v>
      </c>
      <c r="B6" s="29" t="s">
        <v>19</v>
      </c>
      <c r="C6" s="297"/>
      <c r="D6" s="318"/>
      <c r="E6" s="318"/>
      <c r="F6" s="317"/>
      <c r="G6" s="317"/>
      <c r="H6" s="297"/>
      <c r="I6" s="311"/>
      <c r="J6" s="314"/>
      <c r="K6" s="316"/>
      <c r="L6" s="246">
        <f>SUM(L9:L22)/13</f>
        <v>0.88319146910423896</v>
      </c>
      <c r="M6" s="125" t="s">
        <v>159</v>
      </c>
    </row>
    <row r="7" spans="1:13" s="37" customFormat="1" ht="12" customHeight="1" x14ac:dyDescent="0.2">
      <c r="A7" s="29" t="s">
        <v>17</v>
      </c>
      <c r="B7" s="29" t="s">
        <v>16</v>
      </c>
      <c r="C7" s="26">
        <v>3</v>
      </c>
      <c r="D7" s="26">
        <v>4</v>
      </c>
      <c r="E7" s="26">
        <v>5</v>
      </c>
      <c r="F7" s="210">
        <v>6</v>
      </c>
      <c r="G7" s="210">
        <v>7</v>
      </c>
      <c r="H7" s="26">
        <v>8</v>
      </c>
      <c r="I7" s="218">
        <v>9</v>
      </c>
      <c r="J7" s="26">
        <v>10</v>
      </c>
      <c r="K7" s="169">
        <v>11</v>
      </c>
      <c r="L7" s="200"/>
      <c r="M7" s="41"/>
    </row>
    <row r="8" spans="1:13" x14ac:dyDescent="0.25">
      <c r="A8" s="9" t="s">
        <v>67</v>
      </c>
      <c r="B8" s="7" t="s">
        <v>68</v>
      </c>
      <c r="C8" s="8"/>
      <c r="D8" s="308" t="s">
        <v>273</v>
      </c>
      <c r="E8" s="308"/>
      <c r="F8" s="308"/>
      <c r="G8" s="308"/>
      <c r="H8" s="308"/>
      <c r="I8" s="308"/>
      <c r="J8" s="308"/>
      <c r="K8" s="308"/>
      <c r="L8" s="201"/>
    </row>
    <row r="9" spans="1:13" ht="36" x14ac:dyDescent="0.25">
      <c r="A9" s="9"/>
      <c r="B9" s="7"/>
      <c r="C9" s="35">
        <v>1</v>
      </c>
      <c r="D9" s="76" t="s">
        <v>125</v>
      </c>
      <c r="E9" s="207" t="s">
        <v>130</v>
      </c>
      <c r="F9" s="211">
        <v>0.04</v>
      </c>
      <c r="G9" s="94">
        <v>0.05</v>
      </c>
      <c r="H9" s="93">
        <v>0.02</v>
      </c>
      <c r="I9" s="191">
        <f>H9/G9</f>
        <v>0.39999999999999997</v>
      </c>
      <c r="J9" s="247">
        <f>H9/F9*100</f>
        <v>50</v>
      </c>
      <c r="K9" s="94" t="s">
        <v>149</v>
      </c>
      <c r="L9" s="244">
        <f>IF(I9&gt;1,1,I9)</f>
        <v>0.39999999999999997</v>
      </c>
    </row>
    <row r="10" spans="1:13" ht="48" x14ac:dyDescent="0.25">
      <c r="A10" s="9"/>
      <c r="B10" s="7"/>
      <c r="C10" s="35"/>
      <c r="D10" s="158" t="s">
        <v>197</v>
      </c>
      <c r="E10" s="157" t="s">
        <v>130</v>
      </c>
      <c r="F10" s="212">
        <v>0.03</v>
      </c>
      <c r="G10" s="144">
        <v>0.04</v>
      </c>
      <c r="H10" s="145">
        <v>0.01</v>
      </c>
      <c r="I10" s="191">
        <f>H10/G10</f>
        <v>0.25</v>
      </c>
      <c r="J10" s="247">
        <f t="shared" ref="J10:J22" si="0">H10/F10*100</f>
        <v>33.333333333333336</v>
      </c>
      <c r="K10" s="94" t="s">
        <v>149</v>
      </c>
      <c r="L10" s="244">
        <f t="shared" ref="L10:L22" si="1">IF(I10&gt;1,1,I10)</f>
        <v>0.25</v>
      </c>
      <c r="M10" s="122" t="s">
        <v>193</v>
      </c>
    </row>
    <row r="11" spans="1:13" ht="42" customHeight="1" x14ac:dyDescent="0.25">
      <c r="A11" s="9"/>
      <c r="B11" s="7"/>
      <c r="C11" s="8">
        <v>2</v>
      </c>
      <c r="D11" s="204" t="s">
        <v>126</v>
      </c>
      <c r="E11" s="157" t="s">
        <v>131</v>
      </c>
      <c r="F11" s="94">
        <v>92</v>
      </c>
      <c r="G11" s="144">
        <v>93.5</v>
      </c>
      <c r="H11" s="145">
        <v>80.55</v>
      </c>
      <c r="I11" s="191">
        <f t="shared" ref="I11" si="2">H11/G11</f>
        <v>0.86149732620320851</v>
      </c>
      <c r="J11" s="247">
        <f t="shared" si="0"/>
        <v>87.554347826086953</v>
      </c>
      <c r="K11" s="94"/>
      <c r="L11" s="244">
        <f t="shared" si="1"/>
        <v>0.86149732620320851</v>
      </c>
      <c r="M11" s="122"/>
    </row>
    <row r="12" spans="1:13" ht="72" x14ac:dyDescent="0.25">
      <c r="A12" s="9"/>
      <c r="B12" s="7"/>
      <c r="C12" s="35">
        <v>3</v>
      </c>
      <c r="D12" s="194" t="s">
        <v>127</v>
      </c>
      <c r="E12" s="6" t="s">
        <v>131</v>
      </c>
      <c r="F12" s="144">
        <v>50.1</v>
      </c>
      <c r="G12" s="144">
        <v>47.9</v>
      </c>
      <c r="H12" s="145">
        <v>45.7</v>
      </c>
      <c r="I12" s="195">
        <f>G12/H12</f>
        <v>1.0481400437636761</v>
      </c>
      <c r="J12" s="247">
        <f t="shared" si="0"/>
        <v>91.21756487025948</v>
      </c>
      <c r="K12" s="88"/>
      <c r="L12" s="245">
        <f t="shared" si="1"/>
        <v>1</v>
      </c>
    </row>
    <row r="13" spans="1:13" ht="48" x14ac:dyDescent="0.25">
      <c r="A13" s="9"/>
      <c r="B13" s="7"/>
      <c r="C13" s="35">
        <v>4</v>
      </c>
      <c r="D13" s="196" t="s">
        <v>128</v>
      </c>
      <c r="E13" s="6" t="s">
        <v>131</v>
      </c>
      <c r="F13" s="144">
        <v>49.8</v>
      </c>
      <c r="G13" s="144">
        <v>47.7</v>
      </c>
      <c r="H13" s="145">
        <v>45.07</v>
      </c>
      <c r="I13" s="195">
        <f>G13/H13</f>
        <v>1.0583536720656757</v>
      </c>
      <c r="J13" s="247">
        <f t="shared" si="0"/>
        <v>90.502008032128529</v>
      </c>
      <c r="K13" s="88"/>
      <c r="L13" s="245">
        <f t="shared" si="1"/>
        <v>1</v>
      </c>
    </row>
    <row r="14" spans="1:13" ht="60" x14ac:dyDescent="0.25">
      <c r="A14" s="9"/>
      <c r="B14" s="7"/>
      <c r="C14" s="35">
        <v>5</v>
      </c>
      <c r="D14" s="77" t="s">
        <v>213</v>
      </c>
      <c r="E14" s="6" t="s">
        <v>131</v>
      </c>
      <c r="F14" s="144">
        <v>100</v>
      </c>
      <c r="G14" s="144">
        <v>100</v>
      </c>
      <c r="H14" s="144">
        <v>118.2</v>
      </c>
      <c r="I14" s="187">
        <f t="shared" ref="I14:I19" si="3">H14/G14</f>
        <v>1.1819999999999999</v>
      </c>
      <c r="J14" s="247">
        <f t="shared" si="0"/>
        <v>118.19999999999999</v>
      </c>
      <c r="K14" s="94"/>
      <c r="L14" s="244">
        <f t="shared" si="1"/>
        <v>1</v>
      </c>
    </row>
    <row r="15" spans="1:13" ht="60" x14ac:dyDescent="0.25">
      <c r="A15" s="9"/>
      <c r="B15" s="7"/>
      <c r="C15" s="35">
        <v>6</v>
      </c>
      <c r="D15" s="76" t="s">
        <v>214</v>
      </c>
      <c r="E15" s="6" t="s">
        <v>131</v>
      </c>
      <c r="F15" s="144">
        <v>100</v>
      </c>
      <c r="G15" s="144">
        <v>100</v>
      </c>
      <c r="H15" s="144">
        <v>47.64</v>
      </c>
      <c r="I15" s="187">
        <f t="shared" si="3"/>
        <v>0.47639999999999999</v>
      </c>
      <c r="J15" s="247">
        <f t="shared" si="0"/>
        <v>47.64</v>
      </c>
      <c r="K15" s="98"/>
      <c r="L15" s="245">
        <f t="shared" si="1"/>
        <v>0.47639999999999999</v>
      </c>
    </row>
    <row r="16" spans="1:13" ht="132" x14ac:dyDescent="0.25">
      <c r="A16" s="9"/>
      <c r="B16" s="7"/>
      <c r="C16" s="35">
        <v>7</v>
      </c>
      <c r="D16" s="76" t="s">
        <v>148</v>
      </c>
      <c r="E16" s="188" t="s">
        <v>131</v>
      </c>
      <c r="F16" s="144">
        <v>100</v>
      </c>
      <c r="G16" s="144">
        <v>100</v>
      </c>
      <c r="H16" s="144">
        <v>109.6</v>
      </c>
      <c r="I16" s="187">
        <f t="shared" si="3"/>
        <v>1.0959999999999999</v>
      </c>
      <c r="J16" s="247">
        <f t="shared" si="0"/>
        <v>109.59999999999998</v>
      </c>
      <c r="K16" s="86"/>
      <c r="L16" s="244">
        <f t="shared" si="1"/>
        <v>1</v>
      </c>
    </row>
    <row r="17" spans="1:15" ht="111.75" customHeight="1" x14ac:dyDescent="0.25">
      <c r="A17" s="9"/>
      <c r="B17" s="7"/>
      <c r="C17" s="8">
        <v>8</v>
      </c>
      <c r="D17" s="77" t="s">
        <v>129</v>
      </c>
      <c r="E17" s="6" t="s">
        <v>131</v>
      </c>
      <c r="F17" s="142">
        <v>70.099999999999994</v>
      </c>
      <c r="G17" s="217">
        <v>80</v>
      </c>
      <c r="H17" s="142">
        <v>70.5</v>
      </c>
      <c r="I17" s="191">
        <f t="shared" si="3"/>
        <v>0.88124999999999998</v>
      </c>
      <c r="J17" s="247">
        <f t="shared" si="0"/>
        <v>100.57061340941513</v>
      </c>
      <c r="K17" s="143" t="s">
        <v>277</v>
      </c>
      <c r="L17" s="245">
        <f t="shared" si="1"/>
        <v>0.88124999999999998</v>
      </c>
    </row>
    <row r="18" spans="1:15" s="69" customFormat="1" ht="38.25" customHeight="1" x14ac:dyDescent="0.25">
      <c r="A18" s="152"/>
      <c r="B18" s="153"/>
      <c r="C18" s="154">
        <v>9</v>
      </c>
      <c r="D18" s="158" t="s">
        <v>198</v>
      </c>
      <c r="E18" s="141" t="s">
        <v>199</v>
      </c>
      <c r="F18" s="213">
        <v>24</v>
      </c>
      <c r="G18" s="213">
        <v>24</v>
      </c>
      <c r="H18" s="155">
        <v>15</v>
      </c>
      <c r="I18" s="192">
        <f t="shared" si="3"/>
        <v>0.625</v>
      </c>
      <c r="J18" s="247">
        <f t="shared" si="0"/>
        <v>62.5</v>
      </c>
      <c r="K18" s="206" t="s">
        <v>278</v>
      </c>
      <c r="L18" s="239">
        <f t="shared" si="1"/>
        <v>0.625</v>
      </c>
      <c r="M18" s="68"/>
      <c r="O18" s="205"/>
    </row>
    <row r="19" spans="1:15" s="69" customFormat="1" ht="46.5" customHeight="1" x14ac:dyDescent="0.25">
      <c r="A19" s="9"/>
      <c r="B19" s="146"/>
      <c r="C19" s="147">
        <v>10</v>
      </c>
      <c r="D19" s="156" t="s">
        <v>200</v>
      </c>
      <c r="E19" s="157" t="s">
        <v>131</v>
      </c>
      <c r="F19" s="214">
        <v>31.2</v>
      </c>
      <c r="G19" s="214">
        <v>31.6</v>
      </c>
      <c r="H19" s="197">
        <v>31.2</v>
      </c>
      <c r="I19" s="191">
        <f t="shared" si="3"/>
        <v>0.98734177215189867</v>
      </c>
      <c r="J19" s="247">
        <f t="shared" si="0"/>
        <v>100</v>
      </c>
      <c r="K19" s="148"/>
      <c r="L19" s="240">
        <f t="shared" si="1"/>
        <v>0.98734177215189867</v>
      </c>
      <c r="M19" s="68"/>
    </row>
    <row r="20" spans="1:15" ht="74.25" customHeight="1" x14ac:dyDescent="0.25">
      <c r="A20" s="9"/>
      <c r="B20" s="146"/>
      <c r="C20" s="147">
        <v>11</v>
      </c>
      <c r="D20" s="158" t="s">
        <v>201</v>
      </c>
      <c r="E20" s="157" t="s">
        <v>131</v>
      </c>
      <c r="F20" s="214">
        <v>2.35</v>
      </c>
      <c r="G20" s="214">
        <v>1.46</v>
      </c>
      <c r="H20" s="214">
        <v>1.46</v>
      </c>
      <c r="I20" s="191">
        <f>G20/H20</f>
        <v>1</v>
      </c>
      <c r="J20" s="247">
        <f t="shared" si="0"/>
        <v>62.127659574468083</v>
      </c>
      <c r="K20" s="149"/>
      <c r="L20" s="241">
        <f t="shared" si="1"/>
        <v>1</v>
      </c>
    </row>
    <row r="21" spans="1:15" ht="18" customHeight="1" x14ac:dyDescent="0.25">
      <c r="A21" s="161"/>
      <c r="B21" s="162"/>
      <c r="C21" s="162">
        <v>12</v>
      </c>
      <c r="D21" s="168" t="s">
        <v>203</v>
      </c>
      <c r="E21" s="168" t="s">
        <v>204</v>
      </c>
      <c r="F21" s="219">
        <v>1</v>
      </c>
      <c r="G21" s="219">
        <v>0</v>
      </c>
      <c r="H21" s="220">
        <v>1</v>
      </c>
      <c r="I21" s="191">
        <v>1</v>
      </c>
      <c r="J21" s="247">
        <f t="shared" si="0"/>
        <v>100</v>
      </c>
      <c r="K21" s="163"/>
      <c r="L21" s="242">
        <f t="shared" si="1"/>
        <v>1</v>
      </c>
    </row>
    <row r="22" spans="1:15" s="87" customFormat="1" ht="232.5" customHeight="1" x14ac:dyDescent="0.25">
      <c r="A22" s="234"/>
      <c r="B22" s="234"/>
      <c r="C22" s="234">
        <v>13</v>
      </c>
      <c r="D22" s="171" t="s">
        <v>281</v>
      </c>
      <c r="E22" s="235" t="s">
        <v>279</v>
      </c>
      <c r="F22" s="214">
        <v>1142</v>
      </c>
      <c r="G22" s="214">
        <v>4568</v>
      </c>
      <c r="H22" s="214">
        <v>5054</v>
      </c>
      <c r="I22" s="191">
        <f>H22/G22</f>
        <v>1.1063922942206654</v>
      </c>
      <c r="J22" s="247">
        <f t="shared" si="0"/>
        <v>442.5569176882662</v>
      </c>
      <c r="K22" s="234"/>
      <c r="L22" s="243">
        <f t="shared" si="1"/>
        <v>1</v>
      </c>
      <c r="M22" s="236"/>
    </row>
    <row r="23" spans="1:15" x14ac:dyDescent="0.25">
      <c r="D23" s="119"/>
      <c r="E23" s="119"/>
      <c r="F23" s="215"/>
      <c r="G23" s="215"/>
    </row>
  </sheetData>
  <mergeCells count="13">
    <mergeCell ref="D8:K8"/>
    <mergeCell ref="I4:I6"/>
    <mergeCell ref="J4:J6"/>
    <mergeCell ref="K4:K6"/>
    <mergeCell ref="B2:K2"/>
    <mergeCell ref="F5:F6"/>
    <mergeCell ref="G5:G6"/>
    <mergeCell ref="A4:B5"/>
    <mergeCell ref="H5:H6"/>
    <mergeCell ref="F4:H4"/>
    <mergeCell ref="C4:C6"/>
    <mergeCell ref="D4:D6"/>
    <mergeCell ref="E4:E6"/>
  </mergeCells>
  <phoneticPr fontId="9" type="noConversion"/>
  <pageMargins left="0.39370078740157483" right="0.39370078740157483" top="0.78740157480314965" bottom="0.39370078740157483" header="0.51181102362204722" footer="0.51181102362204722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workbookViewId="0">
      <selection activeCell="I6" sqref="I6"/>
    </sheetView>
  </sheetViews>
  <sheetFormatPr defaultRowHeight="15" x14ac:dyDescent="0.25"/>
  <cols>
    <col min="2" max="2" width="18.7109375" customWidth="1"/>
    <col min="3" max="3" width="14.85546875" customWidth="1"/>
    <col min="5" max="5" width="60.5703125" customWidth="1"/>
  </cols>
  <sheetData>
    <row r="1" spans="1:5" x14ac:dyDescent="0.25">
      <c r="A1" s="130" t="s">
        <v>152</v>
      </c>
      <c r="B1" s="130"/>
      <c r="C1" s="131"/>
      <c r="D1" s="131"/>
      <c r="E1" s="130"/>
    </row>
    <row r="2" spans="1:5" x14ac:dyDescent="0.25">
      <c r="A2" s="130"/>
      <c r="B2" s="130"/>
      <c r="C2" s="131"/>
      <c r="D2" s="131"/>
      <c r="E2" s="130"/>
    </row>
    <row r="3" spans="1:5" x14ac:dyDescent="0.25">
      <c r="A3" s="130"/>
      <c r="B3" s="130"/>
      <c r="C3" s="131"/>
      <c r="D3" s="131"/>
      <c r="E3" s="130"/>
    </row>
    <row r="4" spans="1:5" x14ac:dyDescent="0.25">
      <c r="A4" s="132"/>
      <c r="B4" s="132"/>
      <c r="C4" s="133"/>
      <c r="D4" s="133"/>
      <c r="E4" s="132"/>
    </row>
    <row r="5" spans="1:5" ht="30" x14ac:dyDescent="0.25">
      <c r="A5" s="134" t="s">
        <v>153</v>
      </c>
      <c r="B5" s="134" t="s">
        <v>154</v>
      </c>
      <c r="C5" s="134" t="s">
        <v>155</v>
      </c>
      <c r="D5" s="135" t="s">
        <v>156</v>
      </c>
      <c r="E5" s="134" t="s">
        <v>157</v>
      </c>
    </row>
    <row r="6" spans="1:5" s="58" customFormat="1" ht="123.75" customHeight="1" x14ac:dyDescent="0.25">
      <c r="A6" s="231">
        <v>1</v>
      </c>
      <c r="B6" s="232" t="s">
        <v>158</v>
      </c>
      <c r="C6" s="233">
        <v>45111</v>
      </c>
      <c r="D6" s="231">
        <v>740</v>
      </c>
      <c r="E6" s="232" t="s">
        <v>264</v>
      </c>
    </row>
    <row r="7" spans="1:5" ht="59.25" customHeight="1" x14ac:dyDescent="0.25">
      <c r="A7" s="136">
        <v>2</v>
      </c>
      <c r="B7" s="137" t="s">
        <v>158</v>
      </c>
      <c r="C7" s="138">
        <v>45289</v>
      </c>
      <c r="D7" s="136">
        <v>1678</v>
      </c>
      <c r="E7" s="137" t="s">
        <v>280</v>
      </c>
    </row>
    <row r="8" spans="1:5" x14ac:dyDescent="0.25">
      <c r="A8" s="132"/>
      <c r="B8" s="132"/>
      <c r="C8" s="133"/>
      <c r="D8" s="133"/>
      <c r="E8" s="132"/>
    </row>
    <row r="9" spans="1:5" x14ac:dyDescent="0.25">
      <c r="C9" s="97"/>
      <c r="D9" s="97"/>
    </row>
    <row r="10" spans="1:5" x14ac:dyDescent="0.25">
      <c r="C10" s="97"/>
      <c r="D10" s="97"/>
    </row>
    <row r="11" spans="1:5" x14ac:dyDescent="0.25">
      <c r="B11" s="120" t="s">
        <v>138</v>
      </c>
      <c r="C11" s="121"/>
      <c r="D11" s="121"/>
      <c r="E11" s="121" t="s">
        <v>139</v>
      </c>
    </row>
  </sheetData>
  <pageMargins left="0.98425196850393704" right="0.98425196850393704" top="0.98425196850393704" bottom="0.98425196850393704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26"/>
  <sheetViews>
    <sheetView tabSelected="1" view="pageBreakPreview" topLeftCell="A7" zoomScale="60" zoomScaleNormal="90" workbookViewId="0">
      <selection activeCell="K16" sqref="K16"/>
    </sheetView>
  </sheetViews>
  <sheetFormatPr defaultRowHeight="15" x14ac:dyDescent="0.25"/>
  <cols>
    <col min="3" max="3" width="26.85546875" customWidth="1"/>
    <col min="4" max="4" width="21.5703125" customWidth="1"/>
    <col min="5" max="5" width="16" customWidth="1"/>
    <col min="6" max="6" width="15.42578125" customWidth="1"/>
    <col min="7" max="7" width="12.85546875" customWidth="1"/>
    <col min="8" max="8" width="10.85546875" customWidth="1"/>
    <col min="9" max="9" width="11" customWidth="1"/>
    <col min="10" max="10" width="11.7109375" customWidth="1"/>
  </cols>
  <sheetData>
    <row r="1" spans="1:11" x14ac:dyDescent="0.25">
      <c r="A1" s="284" t="s">
        <v>222</v>
      </c>
      <c r="B1" s="284"/>
      <c r="C1" s="284"/>
      <c r="D1" s="284"/>
      <c r="E1" s="284"/>
      <c r="F1" s="284"/>
      <c r="G1" s="284"/>
      <c r="H1" s="284"/>
      <c r="I1" s="284"/>
      <c r="J1" s="284"/>
    </row>
    <row r="2" spans="1:11" x14ac:dyDescent="0.25">
      <c r="A2" s="175"/>
      <c r="B2" s="175"/>
      <c r="C2" s="175"/>
      <c r="D2" s="175"/>
      <c r="E2" s="175"/>
      <c r="F2" s="175"/>
      <c r="G2" s="175"/>
      <c r="H2" s="175"/>
      <c r="I2" s="175"/>
      <c r="J2" s="175"/>
    </row>
    <row r="3" spans="1:11" ht="78.75" x14ac:dyDescent="0.25">
      <c r="A3" s="297" t="s">
        <v>18</v>
      </c>
      <c r="B3" s="297"/>
      <c r="C3" s="320" t="s">
        <v>33</v>
      </c>
      <c r="D3" s="321" t="s">
        <v>223</v>
      </c>
      <c r="E3" s="322" t="s">
        <v>224</v>
      </c>
      <c r="F3" s="178" t="s">
        <v>225</v>
      </c>
      <c r="G3" s="178" t="s">
        <v>226</v>
      </c>
      <c r="H3" s="178" t="s">
        <v>227</v>
      </c>
      <c r="I3" s="178" t="s">
        <v>228</v>
      </c>
      <c r="J3" s="178" t="s">
        <v>229</v>
      </c>
    </row>
    <row r="4" spans="1:11" x14ac:dyDescent="0.25">
      <c r="A4" s="29" t="s">
        <v>23</v>
      </c>
      <c r="B4" s="29" t="s">
        <v>19</v>
      </c>
      <c r="C4" s="320"/>
      <c r="D4" s="321"/>
      <c r="E4" s="322"/>
      <c r="F4" s="177" t="s">
        <v>230</v>
      </c>
      <c r="G4" s="177" t="s">
        <v>231</v>
      </c>
      <c r="H4" s="177" t="s">
        <v>232</v>
      </c>
      <c r="I4" s="177" t="s">
        <v>233</v>
      </c>
      <c r="J4" s="177" t="s">
        <v>234</v>
      </c>
    </row>
    <row r="5" spans="1:11" x14ac:dyDescent="0.25">
      <c r="A5" s="29" t="s">
        <v>17</v>
      </c>
      <c r="B5" s="29" t="s">
        <v>16</v>
      </c>
      <c r="C5" s="176">
        <v>3</v>
      </c>
      <c r="D5" s="177">
        <v>4</v>
      </c>
      <c r="E5" s="178">
        <v>5</v>
      </c>
      <c r="F5" s="177" t="s">
        <v>235</v>
      </c>
      <c r="G5" s="177">
        <v>7</v>
      </c>
      <c r="H5" s="177">
        <v>8</v>
      </c>
      <c r="I5" s="177">
        <v>9</v>
      </c>
      <c r="J5" s="177" t="s">
        <v>236</v>
      </c>
    </row>
    <row r="6" spans="1:11" ht="89.25" customHeight="1" x14ac:dyDescent="0.25">
      <c r="A6" s="179" t="s">
        <v>67</v>
      </c>
      <c r="B6" s="179"/>
      <c r="C6" s="180" t="s">
        <v>250</v>
      </c>
      <c r="D6" s="181"/>
      <c r="E6" s="181"/>
      <c r="F6" s="182"/>
      <c r="G6" s="182"/>
      <c r="H6" s="182"/>
      <c r="I6" s="182"/>
      <c r="J6" s="182"/>
    </row>
    <row r="7" spans="1:11" ht="117.75" customHeight="1" x14ac:dyDescent="0.25">
      <c r="A7" s="179" t="s">
        <v>67</v>
      </c>
      <c r="B7" s="179" t="s">
        <v>68</v>
      </c>
      <c r="C7" s="180" t="s">
        <v>250</v>
      </c>
      <c r="D7" s="180" t="s">
        <v>247</v>
      </c>
      <c r="E7" s="180" t="s">
        <v>237</v>
      </c>
      <c r="F7" s="203">
        <f>G7*J7</f>
        <v>0.90071931881614586</v>
      </c>
      <c r="G7" s="203">
        <f>'ф 5'!L6</f>
        <v>0.88319146910423896</v>
      </c>
      <c r="H7" s="203">
        <v>1</v>
      </c>
      <c r="I7" s="203">
        <f>'ф 2'!G8/100</f>
        <v>0.9805401645709737</v>
      </c>
      <c r="J7" s="203">
        <f>H7/I7</f>
        <v>1.0198460360239714</v>
      </c>
    </row>
    <row r="8" spans="1:11" ht="67.5" customHeight="1" x14ac:dyDescent="0.25">
      <c r="A8" s="175"/>
      <c r="B8" s="175"/>
      <c r="C8" s="175"/>
      <c r="D8" s="175"/>
      <c r="E8" s="175"/>
      <c r="F8" s="175"/>
      <c r="G8" s="175"/>
      <c r="H8" s="175"/>
      <c r="I8" s="175"/>
      <c r="J8" s="175"/>
    </row>
    <row r="9" spans="1:11" x14ac:dyDescent="0.25">
      <c r="A9" s="175"/>
      <c r="B9" s="319" t="s">
        <v>238</v>
      </c>
      <c r="C9" s="319"/>
      <c r="D9" s="319"/>
      <c r="E9" s="175"/>
      <c r="F9" s="175"/>
      <c r="G9" s="175"/>
      <c r="H9" s="175"/>
      <c r="I9" s="175"/>
      <c r="J9" s="175"/>
    </row>
    <row r="10" spans="1:11" ht="41.25" customHeight="1" x14ac:dyDescent="0.25">
      <c r="A10" s="175"/>
      <c r="B10" s="184"/>
      <c r="C10" s="175"/>
      <c r="D10" s="175"/>
      <c r="E10" s="175"/>
      <c r="F10" s="175"/>
      <c r="G10" s="175"/>
      <c r="H10" s="175"/>
      <c r="I10" s="175"/>
      <c r="J10" s="175"/>
    </row>
    <row r="11" spans="1:11" x14ac:dyDescent="0.25">
      <c r="A11" s="175"/>
      <c r="B11" s="185"/>
      <c r="C11" s="183" t="s">
        <v>239</v>
      </c>
      <c r="D11" s="175"/>
      <c r="E11" s="175"/>
      <c r="F11" s="175"/>
      <c r="G11" s="175"/>
      <c r="H11" s="175"/>
      <c r="I11" s="175"/>
      <c r="J11" s="175"/>
    </row>
    <row r="12" spans="1:11" x14ac:dyDescent="0.25">
      <c r="A12" s="175"/>
      <c r="B12" s="175"/>
      <c r="C12" s="183"/>
      <c r="D12" s="175"/>
      <c r="E12" s="175"/>
      <c r="F12" s="175"/>
      <c r="G12" s="175"/>
      <c r="H12" s="175"/>
      <c r="I12" s="175"/>
      <c r="J12" s="175"/>
    </row>
    <row r="13" spans="1:11" x14ac:dyDescent="0.25">
      <c r="A13" s="175"/>
      <c r="B13" s="183" t="s">
        <v>240</v>
      </c>
      <c r="C13" s="183"/>
      <c r="D13" s="183"/>
      <c r="E13" s="183"/>
      <c r="F13" s="183"/>
      <c r="G13" s="175"/>
      <c r="H13" s="175"/>
      <c r="I13" s="175"/>
      <c r="J13" s="175"/>
    </row>
    <row r="14" spans="1:11" ht="15.75" x14ac:dyDescent="0.25">
      <c r="A14" s="175"/>
      <c r="B14" s="186"/>
      <c r="C14" s="175"/>
      <c r="D14" s="175"/>
      <c r="E14" s="175"/>
      <c r="F14" s="175"/>
      <c r="G14" s="175"/>
      <c r="H14" s="175"/>
      <c r="I14" s="175"/>
      <c r="J14" s="175"/>
    </row>
    <row r="15" spans="1:11" ht="15.75" hidden="1" x14ac:dyDescent="0.25">
      <c r="A15" s="175"/>
      <c r="B15" s="186"/>
      <c r="C15" s="183" t="s">
        <v>241</v>
      </c>
      <c r="D15" s="175"/>
      <c r="E15" s="175"/>
      <c r="F15" s="175"/>
      <c r="G15" s="175"/>
      <c r="H15" s="175"/>
      <c r="I15" s="175"/>
      <c r="J15" s="175"/>
    </row>
    <row r="16" spans="1:11" x14ac:dyDescent="0.25">
      <c r="A16" s="175"/>
      <c r="B16" s="175"/>
      <c r="C16" s="183" t="s">
        <v>242</v>
      </c>
      <c r="D16" s="175"/>
      <c r="E16" s="175"/>
      <c r="F16" s="175"/>
      <c r="G16" s="175"/>
      <c r="H16" s="175"/>
      <c r="I16" s="175"/>
      <c r="J16" s="175"/>
      <c r="K16" s="323" t="s">
        <v>159</v>
      </c>
    </row>
    <row r="17" spans="1:10" x14ac:dyDescent="0.25">
      <c r="A17" s="175"/>
      <c r="B17" s="175"/>
      <c r="C17" s="183"/>
      <c r="D17" s="175"/>
      <c r="E17" s="175"/>
      <c r="F17" s="175"/>
      <c r="G17" s="175"/>
      <c r="H17" s="175"/>
      <c r="I17" s="175"/>
      <c r="J17" s="175"/>
    </row>
    <row r="18" spans="1:10" x14ac:dyDescent="0.25">
      <c r="A18" s="175"/>
      <c r="B18" s="183" t="s">
        <v>243</v>
      </c>
      <c r="C18" s="183"/>
      <c r="D18" s="183"/>
      <c r="E18" s="183"/>
      <c r="F18" s="183"/>
      <c r="G18" s="175"/>
      <c r="H18" s="175"/>
      <c r="I18" s="175"/>
      <c r="J18" s="175"/>
    </row>
    <row r="19" spans="1:10" ht="15.75" x14ac:dyDescent="0.25">
      <c r="A19" s="175"/>
      <c r="B19" s="186"/>
      <c r="C19" s="175"/>
      <c r="D19" s="175"/>
      <c r="E19" s="175"/>
      <c r="F19" s="175"/>
      <c r="G19" s="175"/>
      <c r="H19" s="175"/>
      <c r="I19" s="175"/>
      <c r="J19" s="175"/>
    </row>
    <row r="20" spans="1:10" ht="15.75" hidden="1" x14ac:dyDescent="0.25">
      <c r="A20" s="175"/>
      <c r="B20" s="186" t="s">
        <v>244</v>
      </c>
      <c r="C20" s="183" t="s">
        <v>245</v>
      </c>
      <c r="D20" s="175"/>
      <c r="E20" s="175"/>
      <c r="F20" s="175"/>
      <c r="G20" s="175"/>
      <c r="H20" s="175"/>
      <c r="I20" s="175"/>
      <c r="J20" s="175"/>
    </row>
    <row r="21" spans="1:10" ht="15.75" x14ac:dyDescent="0.25">
      <c r="A21" s="175"/>
      <c r="B21" s="186"/>
      <c r="C21" s="183" t="s">
        <v>246</v>
      </c>
      <c r="D21" s="175"/>
      <c r="E21" s="175"/>
      <c r="F21" s="175"/>
      <c r="G21" s="175"/>
      <c r="H21" s="175"/>
      <c r="I21" s="175"/>
      <c r="J21" s="175"/>
    </row>
    <row r="26" spans="1:10" x14ac:dyDescent="0.25">
      <c r="A26" s="175"/>
      <c r="B26" s="175"/>
      <c r="C26" s="183" t="s">
        <v>138</v>
      </c>
      <c r="D26" s="175"/>
      <c r="E26" s="175" t="s">
        <v>139</v>
      </c>
      <c r="F26" s="175"/>
      <c r="G26" s="175"/>
      <c r="H26" s="175"/>
      <c r="I26" s="175"/>
      <c r="J26" s="175"/>
    </row>
  </sheetData>
  <mergeCells count="6">
    <mergeCell ref="B9:D9"/>
    <mergeCell ref="A1:J1"/>
    <mergeCell ref="A3:B3"/>
    <mergeCell ref="C3:C4"/>
    <mergeCell ref="D3:D4"/>
    <mergeCell ref="E3:E4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тит.лист</vt:lpstr>
      <vt:lpstr>ф 1</vt:lpstr>
      <vt:lpstr>ф 2</vt:lpstr>
      <vt:lpstr>ф 3</vt:lpstr>
      <vt:lpstr>ф 4</vt:lpstr>
      <vt:lpstr>ф 5</vt:lpstr>
      <vt:lpstr>ф 6</vt:lpstr>
      <vt:lpstr>ф 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2016-07-04T07:30:34Z</cp:lastPrinted>
  <dcterms:created xsi:type="dcterms:W3CDTF">2006-09-28T05:33:49Z</dcterms:created>
  <dcterms:modified xsi:type="dcterms:W3CDTF">2024-03-21T13:03:50Z</dcterms:modified>
</cp:coreProperties>
</file>